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260" windowHeight="5775" activeTab="0"/>
  </bookViews>
  <sheets>
    <sheet name="forma c" sheetId="1" r:id="rId1"/>
    <sheet name="forma 1c " sheetId="2" r:id="rId2"/>
  </sheets>
  <definedNames/>
  <calcPr fullCalcOnLoad="1"/>
</workbook>
</file>

<file path=xl/sharedStrings.xml><?xml version="1.0" encoding="utf-8"?>
<sst xmlns="http://schemas.openxmlformats.org/spreadsheetml/2006/main" count="510" uniqueCount="198">
  <si>
    <r>
      <t xml:space="preserve"> </t>
    </r>
    <r>
      <rPr>
        <b/>
        <sz val="10"/>
        <color indexed="8"/>
        <rFont val="Times New Roman"/>
        <family val="1"/>
      </rPr>
      <t>TIKSLŲ, UŽDAVINIŲ, PRIEMONIŲ IR PRIEMONIŲ IŠLAIDŲ  IR PRODUKTO KRITERIJŲ SUVESTINĖ</t>
    </r>
  </si>
  <si>
    <t>tūkst. Lt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</si>
  <si>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</si>
  <si>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</si>
  <si>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</si>
  <si>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</si>
  <si>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</si>
  <si>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</si>
  <si>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Produkto kriterijus</t>
  </si>
  <si>
    <t>Iš viso</t>
  </si>
  <si>
    <t>pavadinimas, mato vnt</t>
  </si>
  <si>
    <t>planas</t>
  </si>
  <si>
    <t>2017 m.</t>
  </si>
  <si>
    <t>01</t>
  </si>
  <si>
    <t xml:space="preserve"> Bendrųjų  ugdymo programų įgyvendinimas ir gimnazijos veiklos pristatymas </t>
  </si>
  <si>
    <t xml:space="preserve"> Įgyvendinti Bendrąsias  programas</t>
  </si>
  <si>
    <t>Ugdymo programų įgyvendinimas</t>
  </si>
  <si>
    <t>VB</t>
  </si>
  <si>
    <t>Mokinių skaičius</t>
  </si>
  <si>
    <t>Iš viso:</t>
  </si>
  <si>
    <t>Optimalus klasių komplektų skaičius</t>
  </si>
  <si>
    <t>Ugdymo aplinkos finansavimas</t>
  </si>
  <si>
    <t>SB</t>
  </si>
  <si>
    <t xml:space="preserve">Mokinių skaičiaus vidurkis klasėse </t>
  </si>
  <si>
    <t>02</t>
  </si>
  <si>
    <t>SP</t>
  </si>
  <si>
    <t>03</t>
  </si>
  <si>
    <t>Iš viso uždaviniui:</t>
  </si>
  <si>
    <t>Pristatyti gimnazijos  veiklą</t>
  </si>
  <si>
    <t>Tarptautinių, respublikinių, miesto renginių organizavimas</t>
  </si>
  <si>
    <t xml:space="preserve">Respublikinių konferencijų skaičius </t>
  </si>
  <si>
    <t>4</t>
  </si>
  <si>
    <t>KT</t>
  </si>
  <si>
    <t>Dalyvių skaičius</t>
  </si>
  <si>
    <t>Mokinių dalyvavimas olimpiadose, konkursuose, varžybose, parodose</t>
  </si>
  <si>
    <t>Mokinių, dalyvių skaičius</t>
  </si>
  <si>
    <t xml:space="preserve">Spaudinių apie gimnaziją, jos veiklą parengimas </t>
  </si>
  <si>
    <t>KT(2%)</t>
  </si>
  <si>
    <t>Iš viso tikslui:</t>
  </si>
  <si>
    <t>Gimnazijos materialinės ir techninės bazės stiprinimas</t>
  </si>
  <si>
    <t>Užtikrinti gimnazijos  funkcionavimą</t>
  </si>
  <si>
    <t>Inžinerinių tinklų remontas ir priežiūra</t>
  </si>
  <si>
    <t>Vandentiekio, kanalizacijos ir centrinio šildymo sistemos remontas</t>
  </si>
  <si>
    <r>
      <t>Iš viso</t>
    </r>
    <r>
      <rPr>
        <sz val="10"/>
        <rFont val="Arial"/>
        <family val="2"/>
      </rPr>
      <t xml:space="preserve"> </t>
    </r>
  </si>
  <si>
    <t>Išdažyti koridoriai, valgykla, aktų salė</t>
  </si>
  <si>
    <t>Sanitarinių mazgų remontas</t>
  </si>
  <si>
    <t>1vnt</t>
  </si>
  <si>
    <t>1 vnt.</t>
  </si>
  <si>
    <t xml:space="preserve">Iš viso </t>
  </si>
  <si>
    <t>Šildymo sistemos hidrauliniai bandymai</t>
  </si>
  <si>
    <t>Gimnazijos pastato ir sporto salės šiluminių mazgų hidrauliniai bandymai</t>
  </si>
  <si>
    <t>2 vnt.</t>
  </si>
  <si>
    <t>Gerinti gimnazijos  higienines sąlygas</t>
  </si>
  <si>
    <t>Dalinė gimnazijos pastato  ir sporto salės renovacija</t>
  </si>
  <si>
    <t>VL</t>
  </si>
  <si>
    <t>Sporto aikštyno įrengimas</t>
  </si>
  <si>
    <t>04</t>
  </si>
  <si>
    <t>Teritorijos aptvėrimas tvora</t>
  </si>
  <si>
    <t xml:space="preserve">Aptverta gimnazijos teritorija </t>
  </si>
  <si>
    <t>IŠ viso</t>
  </si>
  <si>
    <t>Modernizuoti gimnazijos mokymo bazę</t>
  </si>
  <si>
    <t>KT(ES)</t>
  </si>
  <si>
    <t xml:space="preserve"> Kompiuterinės technikos ir baldų skaičius </t>
  </si>
  <si>
    <t>15 vnt.</t>
  </si>
  <si>
    <t>Kelti kiekvieno mokinio pasiekimų lygį, skatinti asmeninį tobulėjimą</t>
  </si>
  <si>
    <t>Teikti pagalbą mokiniui, siekiant kelti jo pasiekimų lygį</t>
  </si>
  <si>
    <t>Mokinų pažangumas</t>
  </si>
  <si>
    <t xml:space="preserve"> </t>
  </si>
  <si>
    <t>Teikti mokiniams papildomą pagalbą, atsižvelgiant į jų poreikius</t>
  </si>
  <si>
    <t>Mokinių, kurie naudojasi konsultacijomis, skaičius</t>
  </si>
  <si>
    <t>Lankytų kvalifikacijos kėlimo renginių skaičius</t>
  </si>
  <si>
    <t>Skatinti mokinių kultūringą elgesį</t>
  </si>
  <si>
    <t>iš viso</t>
  </si>
  <si>
    <t>Renginių skaičius</t>
  </si>
  <si>
    <t>Skatinti  bendruomenės narių bendradarbiavimą, aktyvų dalyvavimą gimnazijos veikloje</t>
  </si>
  <si>
    <t xml:space="preserve">Santykių tarp gimnazijos bendruomenės narių stiprinimas </t>
  </si>
  <si>
    <t xml:space="preserve">Susitikimų skaičius </t>
  </si>
  <si>
    <t xml:space="preserve">Organizuoti sistemingus tėvų aktyvo susitikimus su mokytojais ir administracija  </t>
  </si>
  <si>
    <t>05</t>
  </si>
  <si>
    <t>Stiprinti  mokinių  socialinius įgūdžius</t>
  </si>
  <si>
    <t>Susitikimų skaičius</t>
  </si>
  <si>
    <t xml:space="preserve">Dalyvių skaičius </t>
  </si>
  <si>
    <t>Formuoti  mokytojų dalykinio bendradarbiavimo kultūrą</t>
  </si>
  <si>
    <t xml:space="preserve">Atvirų pamokų skaičius </t>
  </si>
  <si>
    <t xml:space="preserve">Mokytojų skaičius </t>
  </si>
  <si>
    <t>Integruotų pamokų skaičius</t>
  </si>
  <si>
    <t>Mokytojų, stebėjusių pamokas, skaičius</t>
  </si>
  <si>
    <t>Inicijuoti naujas darbo formas su tėvais</t>
  </si>
  <si>
    <t>Tėvų savanorių skaičius</t>
  </si>
  <si>
    <t>Dalyvavusių tėvų skaičius</t>
  </si>
  <si>
    <t>Organizuotų renginių skaičius</t>
  </si>
  <si>
    <t>Stiprinti mokinių tarpusavio  bendravimą</t>
  </si>
  <si>
    <t xml:space="preserve">Veiklų skaičius </t>
  </si>
  <si>
    <t>Veiklose dalyvavusių mokinių skaičius</t>
  </si>
  <si>
    <t>Klasių skaičius</t>
  </si>
  <si>
    <t>Organizuotų stovyklų skaičius</t>
  </si>
  <si>
    <t>KT(EU)</t>
  </si>
  <si>
    <t xml:space="preserve">Tarptautinių projektų skaičius </t>
  </si>
  <si>
    <t xml:space="preserve">Dalyvaujančių projekte mokinių skaičius </t>
  </si>
  <si>
    <t>Iš viso tikslui :</t>
  </si>
  <si>
    <t xml:space="preserve">Iš viso  programai: </t>
  </si>
  <si>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ŠIAULIŲ SIMONO DAUKANTO GIMNAZIJOS ŠVIETIMO PRIEINAMUMO IR KOKYBĖS UŽTIKRINIMO PROGRAMOS NR. 08 2017-2019 METŲ VEIKLOS PLANO</t>
    </r>
    <r>
      <rPr>
        <sz val="14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</t>
    </r>
  </si>
  <si>
    <t xml:space="preserve">STRATEGINIS TIKSLAS: Plėtoti inovatyvią švietimo ir kultūros sistemą, ugdančią aktyvią ir kūrybingą asmenybę.  </t>
  </si>
  <si>
    <t xml:space="preserve">Šiaulių Simono Daukanto gimnazijos švietimo prieinamumo ir kokybės užtikrinimo programa
</t>
  </si>
  <si>
    <t>2016 metais patvirtinti asignavimai</t>
  </si>
  <si>
    <t>2017 metų  lėšų poreikis</t>
  </si>
  <si>
    <t>2017  metais patvirtinti asignavimai</t>
  </si>
  <si>
    <t>2018 metų išlaidų projektas</t>
  </si>
  <si>
    <t>2019 metų išlaidų projektas</t>
  </si>
  <si>
    <t>2018 m.</t>
  </si>
  <si>
    <t>2019 m.</t>
  </si>
  <si>
    <r>
      <t xml:space="preserve">Finansinių įsiskolinimų už 2016 </t>
    </r>
    <r>
      <rPr>
        <sz val="10"/>
        <rFont val="Times New Roman"/>
        <family val="1"/>
      </rPr>
      <t>m</t>
    </r>
    <r>
      <rPr>
        <sz val="10"/>
        <color indexed="60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suteiktas paslaugas padengimas</t>
    </r>
  </si>
  <si>
    <t>Koridorių, sanitarinių mazgų remontas</t>
  </si>
  <si>
    <t>Lauko edukacinės ir poilsio erdvės įkūrimas</t>
  </si>
  <si>
    <t>Mokinių darbo pamokose diferencijavimas ir individualizavimas</t>
  </si>
  <si>
    <t>Mokytojų kvalifikacijos kėlimo programos tobulinimas ir papildymas</t>
  </si>
  <si>
    <t>Ugdymo metodų, atitinkančių  mokinių gebėjimų lygį, taikymas</t>
  </si>
  <si>
    <t>Mokytojų budėjimo pertraukų metu tobulinimas</t>
  </si>
  <si>
    <t>Renginių, skatinančių mokinių gerą elgesį, organizavimas</t>
  </si>
  <si>
    <t>Sistemingų administracijos ir mokytojų bei mokinių tarybos susitikimų organizavimas</t>
  </si>
  <si>
    <t>Tėvų, mokinių ir mokytojų įtraukimas  sprendžiant gimnazijos remonto, estetinės būklės klausimus</t>
  </si>
  <si>
    <t>Mokytojų, rengusių mokinius, skaičius</t>
  </si>
  <si>
    <t>15 m</t>
  </si>
  <si>
    <t>10 m</t>
  </si>
  <si>
    <t>500m2</t>
  </si>
  <si>
    <t>Atliekamų kapitalinių darbų procentinė dalis</t>
  </si>
  <si>
    <t>Atliekamų darbų procentinė dalis</t>
  </si>
  <si>
    <t>Mokomųjų kabinetų aprūpinimas  naujomis mokymo priemonėmis</t>
  </si>
  <si>
    <t xml:space="preserve">Įsigytų mokymo priemonių skaičius </t>
  </si>
  <si>
    <t>10 vnt.</t>
  </si>
  <si>
    <t>Mokinių nusižengimų, padarytų pertraukų metu, pokytis procentais</t>
  </si>
  <si>
    <t>Individualūs pagalbos mokiniui specialistų pokalbiai su mokiniais</t>
  </si>
  <si>
    <t>Mokinių užsiėmimų, kurie skatinta jų bendravimą ir bendradarbiavimą, organizavimas</t>
  </si>
  <si>
    <t xml:space="preserve"> Galimybių mokytojams stebėti kolegų pamokas sudarymas</t>
  </si>
  <si>
    <t xml:space="preserve"> Mokytojų bendradarbiavimas rengiant ilgalaikius mokomųjų dalykų planus</t>
  </si>
  <si>
    <t>Atvirų pamokų gimnazijos ir miesto mokytojams vedimas</t>
  </si>
  <si>
    <t>Sistemingas integruotų pamokų vedimas</t>
  </si>
  <si>
    <t>Renginių organizavimas pasitelkus tėvus savanorius</t>
  </si>
  <si>
    <t>Atvirų durų dienų organizavimas tėvams</t>
  </si>
  <si>
    <t>Tėvų kvietimas į pamokas ir popamokinius renginius</t>
  </si>
  <si>
    <r>
      <t>Tėvų, dalyvavusių renginiuose</t>
    </r>
    <r>
      <rPr>
        <sz val="9"/>
        <color indexed="60"/>
        <rFont val="Times New Roman"/>
        <family val="1"/>
      </rPr>
      <t>,</t>
    </r>
    <r>
      <rPr>
        <sz val="9"/>
        <color indexed="8"/>
        <rFont val="Times New Roman"/>
        <family val="1"/>
      </rPr>
      <t xml:space="preserve"> skaičius</t>
    </r>
  </si>
  <si>
    <r>
      <t>Veiklų, kuri</t>
    </r>
    <r>
      <rPr>
        <sz val="9"/>
        <rFont val="Times New Roman"/>
        <family val="1"/>
      </rPr>
      <t>os apjungtų</t>
    </r>
    <r>
      <rPr>
        <sz val="9"/>
        <color indexed="8"/>
        <rFont val="Times New Roman"/>
        <family val="1"/>
      </rPr>
      <t xml:space="preserve"> įvairių klasių mokinius, organizavimas</t>
    </r>
  </si>
  <si>
    <t>Klasės kolektyvo formavimas siekiant numatytos vizijos</t>
  </si>
  <si>
    <t>Tarptautinių   projektų įgyvendinimas</t>
  </si>
  <si>
    <t>FINANSAVIMO ŠALTINIŲ SUVESTINĖ</t>
  </si>
  <si>
    <t>tūkst. Eur</t>
  </si>
  <si>
    <t>Finansavimo šaltiniai</t>
  </si>
  <si>
    <t>2017 metų poreikis</t>
  </si>
  <si>
    <t>2017 metais patvirtinti asignavimai</t>
  </si>
  <si>
    <t>1.</t>
  </si>
  <si>
    <t xml:space="preserve">Savivaldybės biudžeto lėšos </t>
  </si>
  <si>
    <t>1.1.</t>
  </si>
  <si>
    <t>Savivaldybės biudžeto lėšos (SB)</t>
  </si>
  <si>
    <t>1.2.</t>
  </si>
  <si>
    <t>Paskolų lėšos PS</t>
  </si>
  <si>
    <t>1.3.</t>
  </si>
  <si>
    <t>Programų lėšų likutis SB (LIK)</t>
  </si>
  <si>
    <t>1.4.</t>
  </si>
  <si>
    <t>Mokinio krepšelio lėšos VB (MK)</t>
  </si>
  <si>
    <t>1.5.</t>
  </si>
  <si>
    <t>Lėšos valstybės deleguotoms funkcijoms atlikti VB (VF)</t>
  </si>
  <si>
    <t>1.6.</t>
  </si>
  <si>
    <t>Kitos valstybės biudžeto lėšos VB (KT)</t>
  </si>
  <si>
    <t>1.7.</t>
  </si>
  <si>
    <r>
      <t>Valstybės investicijų projektų</t>
    </r>
    <r>
      <rPr>
        <sz val="10"/>
        <color indexed="60"/>
        <rFont val="Times New Roman"/>
        <family val="1"/>
      </rPr>
      <t xml:space="preserve"> l</t>
    </r>
    <r>
      <rPr>
        <sz val="10"/>
        <rFont val="Times New Roman"/>
        <family val="1"/>
      </rPr>
      <t>ėšos VB (VIP)</t>
    </r>
  </si>
  <si>
    <t>1.8.</t>
  </si>
  <si>
    <t>Kelių priežiūros programos lėšos VB (KPP)</t>
  </si>
  <si>
    <t>1.9.</t>
  </si>
  <si>
    <t>Europos Sąjungos lėšos ES</t>
  </si>
  <si>
    <t>1.10.</t>
  </si>
  <si>
    <t>Įstaigų pajamų lėšos SP</t>
  </si>
  <si>
    <t>1.11.</t>
  </si>
  <si>
    <t>Įstaigų praėjusių metų lėšų likučiai SP (LIK)</t>
  </si>
  <si>
    <t>2.</t>
  </si>
  <si>
    <t>Kitos lėšos (KT)</t>
  </si>
  <si>
    <t>Iš viso finansavimas programai  (1 eilutė + 2 eilutė)</t>
  </si>
  <si>
    <t>550</t>
  </si>
  <si>
    <t>13</t>
  </si>
  <si>
    <t>600m2</t>
  </si>
  <si>
    <t>Mokytojų - lyderių ugdymo sistemos tobulinimas</t>
  </si>
  <si>
    <t xml:space="preserve">Aktyvių klasės susirinkimų tėvams organizavimas </t>
  </si>
  <si>
    <t xml:space="preserve">Olimpiadų, konkursų, varžybų, skaičius </t>
  </si>
  <si>
    <t>Straipsnių skaičius</t>
  </si>
  <si>
    <t>58</t>
  </si>
  <si>
    <r>
      <t>Mokinių atsiskaitomų</t>
    </r>
    <r>
      <rPr>
        <sz val="10"/>
        <color indexed="60"/>
        <rFont val="Times New Roman"/>
        <family val="1"/>
      </rPr>
      <t>jų</t>
    </r>
    <r>
      <rPr>
        <sz val="10"/>
        <rFont val="Times New Roman"/>
        <family val="1"/>
      </rPr>
      <t xml:space="preserve"> darbų rezultatų nuoseklus analizavimas, tolesnio darbo perspektyvų numatymas</t>
    </r>
  </si>
  <si>
    <r>
      <t>Gimnazijoje veikiančių, mokinių ger</t>
    </r>
    <r>
      <rPr>
        <sz val="9"/>
        <color indexed="60"/>
        <rFont val="Times New Roman"/>
        <family val="1"/>
      </rPr>
      <t>ą</t>
    </r>
    <r>
      <rPr>
        <sz val="9"/>
        <rFont val="Times New Roman"/>
        <family val="1"/>
      </rPr>
      <t xml:space="preserve"> elgesį skatinačių darbo sistemų nuoseklus ir sistemingas taikymas</t>
    </r>
  </si>
  <si>
    <t xml:space="preserve">Atvirose pamokose dalyvavusių mokytojų skaičius </t>
  </si>
  <si>
    <r>
      <rPr>
        <sz val="9"/>
        <color indexed="60"/>
        <rFont val="Times New Roman"/>
        <family val="1"/>
      </rPr>
      <t>V</t>
    </r>
    <r>
      <rPr>
        <sz val="9"/>
        <color indexed="8"/>
        <rFont val="Times New Roman"/>
        <family val="1"/>
      </rPr>
      <t xml:space="preserve">esta renginių </t>
    </r>
  </si>
  <si>
    <r>
      <t xml:space="preserve"> </t>
    </r>
    <r>
      <rPr>
        <sz val="9"/>
        <color indexed="60"/>
        <rFont val="Times New Roman"/>
        <family val="1"/>
      </rPr>
      <t>V</t>
    </r>
    <r>
      <rPr>
        <sz val="9"/>
        <color indexed="8"/>
        <rFont val="Times New Roman"/>
        <family val="1"/>
      </rPr>
      <t>esti susirinkimai</t>
    </r>
  </si>
  <si>
    <r>
      <t>Rengini</t>
    </r>
    <r>
      <rPr>
        <sz val="9"/>
        <color indexed="60"/>
        <rFont val="Times New Roman"/>
        <family val="1"/>
      </rPr>
      <t>ų</t>
    </r>
    <r>
      <rPr>
        <sz val="9"/>
        <color indexed="8"/>
        <rFont val="Times New Roman"/>
        <family val="1"/>
      </rPr>
      <t>, kuriuose dalyvavo tėvai</t>
    </r>
    <r>
      <rPr>
        <sz val="9"/>
        <color indexed="60"/>
        <rFont val="Times New Roman"/>
        <family val="1"/>
      </rPr>
      <t>,</t>
    </r>
    <r>
      <rPr>
        <sz val="9"/>
        <color indexed="8"/>
        <rFont val="Times New Roman"/>
        <family val="1"/>
      </rPr>
      <t xml:space="preserve"> skaičius</t>
    </r>
  </si>
  <si>
    <t xml:space="preserve">Mokinių, gavusių neigiamus balus,  mažėjimas (vnt) </t>
  </si>
  <si>
    <t xml:space="preserve">Mokinių mokomųjų dalykų įvertinimo  vidurkio teigiamas pokytis </t>
  </si>
  <si>
    <r>
      <t>Mokytojų, teikiančių konsultacij</t>
    </r>
    <r>
      <rPr>
        <sz val="9"/>
        <color indexed="60"/>
        <rFont val="Times New Roman"/>
        <family val="1"/>
      </rPr>
      <t>ą</t>
    </r>
    <r>
      <rPr>
        <sz val="9"/>
        <rFont val="Times New Roman"/>
        <family val="1"/>
      </rPr>
      <t>, skaičius</t>
    </r>
  </si>
  <si>
    <r>
      <t>Mokinių</t>
    </r>
    <r>
      <rPr>
        <sz val="9"/>
        <color indexed="60"/>
        <rFont val="Times New Roman"/>
        <family val="1"/>
      </rPr>
      <t>,</t>
    </r>
    <r>
      <rPr>
        <sz val="9"/>
        <rFont val="Times New Roman"/>
        <family val="1"/>
      </rPr>
      <t xml:space="preserve"> padariusių pažangą</t>
    </r>
    <r>
      <rPr>
        <sz val="9"/>
        <color indexed="60"/>
        <rFont val="Times New Roman"/>
        <family val="1"/>
      </rPr>
      <t>,</t>
    </r>
    <r>
      <rPr>
        <sz val="9"/>
        <rFont val="Times New Roman"/>
        <family val="1"/>
      </rPr>
      <t xml:space="preserve"> skaičius (vnt.)</t>
    </r>
  </si>
  <si>
    <t>Mokytojų lyderių skaičius</t>
  </si>
  <si>
    <t xml:space="preserve">  Mokytojų darbo vietų papildymas kompiuterine technika ir baldais</t>
  </si>
  <si>
    <t>Mokytojų, kurie konsultuoja mokinius po savo vedamų pamokų ar turimų tvarkaraštyje  "langų" metu, sąrašo sudarymas</t>
  </si>
  <si>
    <t xml:space="preserve">Bendrų klasių stovyklų gamtoje organizavimas  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</si>
</sst>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;[Red]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color indexed="6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color indexed="8"/>
      <name val="Times New Roman"/>
      <family val="1"/>
    </font>
    <font>
      <sz val="9"/>
      <color indexed="6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ck"/>
    </border>
    <border>
      <left style="thick"/>
      <right style="thin"/>
      <top/>
      <bottom style="thick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ck"/>
      <right style="thick"/>
      <top style="thick"/>
      <bottom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/>
      <bottom style="thick"/>
    </border>
    <border>
      <left style="thick"/>
      <right style="thick"/>
      <top/>
      <bottom style="thick"/>
    </border>
    <border>
      <left style="thin"/>
      <right style="thick"/>
      <top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 style="thick"/>
      <top style="medium"/>
      <bottom/>
    </border>
    <border>
      <left style="thick"/>
      <right style="thick"/>
      <top style="medium"/>
      <bottom style="medium"/>
    </border>
    <border>
      <left style="thick"/>
      <right/>
      <top style="thick"/>
      <bottom style="thick"/>
    </border>
    <border>
      <left style="medium"/>
      <right style="thin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ck"/>
    </border>
    <border>
      <left style="thick"/>
      <right style="thick"/>
      <top style="medium"/>
      <bottom style="thin"/>
    </border>
    <border>
      <left style="thin"/>
      <right/>
      <top/>
      <bottom/>
    </border>
    <border>
      <left style="thick"/>
      <right style="thick"/>
      <top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n"/>
      <right style="thick"/>
      <top style="thin"/>
      <bottom/>
    </border>
    <border>
      <left/>
      <right style="thick"/>
      <top style="medium"/>
      <bottom/>
    </border>
    <border>
      <left/>
      <right style="thick"/>
      <top/>
      <bottom style="medium"/>
    </border>
    <border>
      <left/>
      <right style="thick"/>
      <top style="thick"/>
      <bottom style="medium"/>
    </border>
    <border>
      <left/>
      <right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medium"/>
      <bottom style="thick"/>
    </border>
    <border>
      <left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/>
    </border>
    <border>
      <left style="thin"/>
      <right style="thin"/>
      <top/>
      <bottom style="thick"/>
    </border>
    <border>
      <left/>
      <right style="thick"/>
      <top style="thick"/>
      <bottom style="thin"/>
    </border>
    <border>
      <left style="thick"/>
      <right style="thick"/>
      <top style="thin"/>
      <bottom/>
    </border>
    <border>
      <left style="thick"/>
      <right style="thin"/>
      <top style="thin"/>
      <bottom style="thin"/>
    </border>
    <border>
      <left style="thin"/>
      <right/>
      <top style="thin"/>
      <bottom style="thick"/>
    </border>
    <border>
      <left/>
      <right style="medium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/>
      <bottom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 style="thick"/>
      <top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/>
      <right style="thin"/>
      <top style="thick"/>
      <bottom style="thick"/>
    </border>
    <border>
      <left/>
      <right style="medium"/>
      <top style="thick"/>
      <bottom style="thin"/>
    </border>
    <border>
      <left style="thin"/>
      <right/>
      <top style="thick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ck"/>
      <right/>
      <top style="medium"/>
      <bottom/>
    </border>
    <border>
      <left/>
      <right/>
      <top style="thick"/>
      <bottom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thick"/>
      <top style="thin"/>
      <bottom/>
    </border>
    <border>
      <left style="medium"/>
      <right style="medium"/>
      <top style="thin"/>
      <bottom style="thick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ck"/>
      <right style="thick"/>
      <top style="thick"/>
      <bottom style="medium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/>
      <right/>
      <top style="thick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ck"/>
      <right style="thick"/>
      <top style="medium"/>
      <bottom style="thick"/>
    </border>
    <border>
      <left/>
      <right style="medium"/>
      <top/>
      <bottom style="medium"/>
    </border>
    <border>
      <left style="thick"/>
      <right style="thin"/>
      <top style="thin"/>
      <bottom/>
    </border>
    <border>
      <left style="thin"/>
      <right/>
      <top style="thin"/>
      <bottom style="thin"/>
    </border>
    <border>
      <left style="thin"/>
      <right style="thick"/>
      <top/>
      <bottom style="thick">
        <color rgb="FF000000"/>
      </bottom>
    </border>
    <border>
      <left style="thick"/>
      <right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ck"/>
      <top/>
      <bottom style="medium"/>
    </border>
    <border>
      <left style="thin"/>
      <right/>
      <top style="thick"/>
      <bottom style="thick"/>
    </border>
    <border>
      <left style="thin"/>
      <right style="thick"/>
      <top style="medium"/>
      <bottom/>
    </border>
    <border>
      <left style="thin"/>
      <right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/>
      <top style="thick"/>
      <bottom style="thick"/>
    </border>
    <border>
      <left style="thin"/>
      <right/>
      <top style="thick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ck"/>
      <bottom/>
    </border>
    <border>
      <left style="medium"/>
      <right/>
      <top style="medium"/>
      <bottom style="thick"/>
    </border>
    <border>
      <left/>
      <right style="thin"/>
      <top style="thick"/>
      <bottom/>
    </border>
    <border>
      <left/>
      <right style="medium"/>
      <top style="thick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4" applyNumberFormat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172" fontId="12" fillId="0" borderId="7" applyFont="0" applyBorder="0">
      <alignment horizontal="center" vertical="center"/>
      <protection/>
    </xf>
    <xf numFmtId="172" fontId="12" fillId="0" borderId="8" applyFont="0">
      <alignment horizontal="center" vertical="center"/>
      <protection/>
    </xf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32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9">
    <xf numFmtId="0" fontId="0" fillId="0" borderId="0" xfId="0" applyFont="1" applyAlignment="1">
      <alignment/>
    </xf>
    <xf numFmtId="0" fontId="3" fillId="0" borderId="0" xfId="41" applyFont="1" applyAlignment="1">
      <alignment vertical="top"/>
      <protection/>
    </xf>
    <xf numFmtId="0" fontId="3" fillId="0" borderId="0" xfId="41" applyFont="1" applyAlignment="1">
      <alignment horizontal="center" vertical="top"/>
      <protection/>
    </xf>
    <xf numFmtId="0" fontId="3" fillId="0" borderId="0" xfId="41" applyFont="1" applyFill="1" applyAlignment="1">
      <alignment vertical="top"/>
      <protection/>
    </xf>
    <xf numFmtId="0" fontId="3" fillId="0" borderId="0" xfId="41" applyFont="1" applyFill="1" applyAlignment="1">
      <alignment horizontal="center" vertical="top"/>
      <protection/>
    </xf>
    <xf numFmtId="0" fontId="3" fillId="0" borderId="12" xfId="41" applyFont="1" applyFill="1" applyBorder="1" applyAlignment="1">
      <alignment horizontal="center" vertical="center" textRotation="90"/>
      <protection/>
    </xf>
    <xf numFmtId="0" fontId="3" fillId="0" borderId="13" xfId="41" applyFont="1" applyFill="1" applyBorder="1" applyAlignment="1">
      <alignment horizontal="center" vertical="center" textRotation="90"/>
      <protection/>
    </xf>
    <xf numFmtId="0" fontId="3" fillId="0" borderId="14" xfId="41" applyFont="1" applyFill="1" applyBorder="1" applyAlignment="1">
      <alignment horizontal="center" vertical="center" textRotation="90"/>
      <protection/>
    </xf>
    <xf numFmtId="49" fontId="7" fillId="33" borderId="15" xfId="41" applyNumberFormat="1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49" fontId="10" fillId="34" borderId="16" xfId="41" applyNumberFormat="1" applyFont="1" applyFill="1" applyBorder="1" applyAlignment="1">
      <alignment horizontal="center" vertical="top"/>
      <protection/>
    </xf>
    <xf numFmtId="49" fontId="10" fillId="35" borderId="17" xfId="41" applyNumberFormat="1" applyFont="1" applyFill="1" applyBorder="1" applyAlignment="1">
      <alignment horizontal="center" vertical="top"/>
      <protection/>
    </xf>
    <xf numFmtId="0" fontId="10" fillId="0" borderId="18" xfId="41" applyFont="1" applyFill="1" applyBorder="1" applyAlignment="1">
      <alignment horizontal="center" vertical="center"/>
      <protection/>
    </xf>
    <xf numFmtId="172" fontId="11" fillId="0" borderId="19" xfId="41" applyNumberFormat="1" applyFont="1" applyFill="1" applyBorder="1" applyAlignment="1">
      <alignment horizontal="center" vertical="center"/>
      <protection/>
    </xf>
    <xf numFmtId="172" fontId="63" fillId="36" borderId="19" xfId="41" applyNumberFormat="1" applyFont="1" applyFill="1" applyBorder="1" applyAlignment="1">
      <alignment horizontal="center" vertical="center"/>
      <protection/>
    </xf>
    <xf numFmtId="172" fontId="11" fillId="0" borderId="20" xfId="41" applyNumberFormat="1" applyFont="1" applyFill="1" applyBorder="1" applyAlignment="1">
      <alignment horizontal="center" vertical="center" wrapText="1"/>
      <protection/>
    </xf>
    <xf numFmtId="0" fontId="11" fillId="0" borderId="15" xfId="41" applyFont="1" applyBorder="1" applyAlignment="1">
      <alignment wrapText="1"/>
      <protection/>
    </xf>
    <xf numFmtId="0" fontId="3" fillId="0" borderId="21" xfId="41" applyFont="1" applyFill="1" applyBorder="1" applyAlignment="1">
      <alignment horizontal="center" vertical="center"/>
      <protection/>
    </xf>
    <xf numFmtId="0" fontId="3" fillId="0" borderId="22" xfId="41" applyFont="1" applyFill="1" applyBorder="1" applyAlignment="1">
      <alignment horizontal="center" vertical="center"/>
      <protection/>
    </xf>
    <xf numFmtId="0" fontId="7" fillId="0" borderId="23" xfId="41" applyFont="1" applyFill="1" applyBorder="1" applyAlignment="1">
      <alignment horizontal="center" vertical="center"/>
      <protection/>
    </xf>
    <xf numFmtId="172" fontId="12" fillId="0" borderId="24" xfId="41" applyNumberFormat="1" applyFont="1" applyFill="1" applyBorder="1" applyAlignment="1">
      <alignment horizontal="center" vertical="center"/>
      <protection/>
    </xf>
    <xf numFmtId="172" fontId="12" fillId="0" borderId="25" xfId="41" applyNumberFormat="1" applyFont="1" applyFill="1" applyBorder="1" applyAlignment="1">
      <alignment horizontal="center" vertical="center"/>
      <protection/>
    </xf>
    <xf numFmtId="172" fontId="64" fillId="36" borderId="25" xfId="41" applyNumberFormat="1" applyFont="1" applyFill="1" applyBorder="1" applyAlignment="1">
      <alignment horizontal="center" vertical="center"/>
      <protection/>
    </xf>
    <xf numFmtId="0" fontId="13" fillId="0" borderId="15" xfId="41" applyFont="1" applyBorder="1" applyAlignment="1">
      <alignment vertical="center" wrapText="1"/>
      <protection/>
    </xf>
    <xf numFmtId="0" fontId="3" fillId="0" borderId="26" xfId="41" applyFont="1" applyFill="1" applyBorder="1" applyAlignment="1">
      <alignment horizontal="center" vertical="center"/>
      <protection/>
    </xf>
    <xf numFmtId="0" fontId="3" fillId="0" borderId="27" xfId="41" applyFont="1" applyFill="1" applyBorder="1" applyAlignment="1">
      <alignment horizontal="center" vertical="center"/>
      <protection/>
    </xf>
    <xf numFmtId="49" fontId="10" fillId="34" borderId="28" xfId="41" applyNumberFormat="1" applyFont="1" applyFill="1" applyBorder="1" applyAlignment="1">
      <alignment horizontal="center" vertical="center"/>
      <protection/>
    </xf>
    <xf numFmtId="49" fontId="10" fillId="35" borderId="26" xfId="41" applyNumberFormat="1" applyFont="1" applyFill="1" applyBorder="1" applyAlignment="1">
      <alignment horizontal="center" vertical="center"/>
      <protection/>
    </xf>
    <xf numFmtId="49" fontId="10" fillId="0" borderId="26" xfId="41" applyNumberFormat="1" applyFont="1" applyFill="1" applyBorder="1" applyAlignment="1">
      <alignment horizontal="center" vertical="center"/>
      <protection/>
    </xf>
    <xf numFmtId="49" fontId="3" fillId="0" borderId="29" xfId="41" applyNumberFormat="1" applyFont="1" applyFill="1" applyBorder="1" applyAlignment="1">
      <alignment horizontal="center" vertical="center"/>
      <protection/>
    </xf>
    <xf numFmtId="0" fontId="10" fillId="0" borderId="30" xfId="41" applyFont="1" applyFill="1" applyBorder="1" applyAlignment="1">
      <alignment horizontal="center" vertical="center" wrapText="1"/>
      <protection/>
    </xf>
    <xf numFmtId="172" fontId="12" fillId="0" borderId="31" xfId="41" applyNumberFormat="1" applyFont="1" applyFill="1" applyBorder="1" applyAlignment="1">
      <alignment horizontal="center" vertical="center"/>
      <protection/>
    </xf>
    <xf numFmtId="172" fontId="12" fillId="0" borderId="27" xfId="41" applyNumberFormat="1" applyFont="1" applyFill="1" applyBorder="1" applyAlignment="1">
      <alignment horizontal="center" vertical="center"/>
      <protection/>
    </xf>
    <xf numFmtId="172" fontId="12" fillId="36" borderId="31" xfId="41" applyNumberFormat="1" applyFont="1" applyFill="1" applyBorder="1" applyAlignment="1">
      <alignment horizontal="center" vertical="center"/>
      <protection/>
    </xf>
    <xf numFmtId="172" fontId="11" fillId="0" borderId="30" xfId="41" applyNumberFormat="1" applyFont="1" applyFill="1" applyBorder="1" applyAlignment="1">
      <alignment horizontal="center" vertical="center"/>
      <protection/>
    </xf>
    <xf numFmtId="0" fontId="65" fillId="0" borderId="27" xfId="0" applyFont="1" applyBorder="1" applyAlignment="1">
      <alignment horizontal="center" vertical="center"/>
    </xf>
    <xf numFmtId="0" fontId="10" fillId="0" borderId="29" xfId="41" applyFont="1" applyFill="1" applyBorder="1" applyAlignment="1">
      <alignment horizontal="center" vertical="center" wrapText="1"/>
      <protection/>
    </xf>
    <xf numFmtId="172" fontId="12" fillId="0" borderId="32" xfId="41" applyNumberFormat="1" applyFont="1" applyFill="1" applyBorder="1" applyAlignment="1">
      <alignment horizontal="center" vertical="center"/>
      <protection/>
    </xf>
    <xf numFmtId="172" fontId="12" fillId="36" borderId="32" xfId="41" applyNumberFormat="1" applyFont="1" applyFill="1" applyBorder="1" applyAlignment="1">
      <alignment horizontal="center" vertical="center"/>
      <protection/>
    </xf>
    <xf numFmtId="0" fontId="7" fillId="0" borderId="33" xfId="41" applyFont="1" applyFill="1" applyBorder="1" applyAlignment="1">
      <alignment horizontal="center" vertical="center"/>
      <protection/>
    </xf>
    <xf numFmtId="172" fontId="12" fillId="0" borderId="14" xfId="41" applyNumberFormat="1" applyFont="1" applyFill="1" applyBorder="1" applyAlignment="1">
      <alignment horizontal="center" vertical="center"/>
      <protection/>
    </xf>
    <xf numFmtId="172" fontId="12" fillId="0" borderId="7" xfId="41" applyNumberFormat="1" applyFont="1" applyFill="1" applyBorder="1" applyAlignment="1">
      <alignment horizontal="center" vertical="center"/>
      <protection/>
    </xf>
    <xf numFmtId="172" fontId="12" fillId="0" borderId="34" xfId="41" applyNumberFormat="1" applyFont="1" applyFill="1" applyBorder="1" applyAlignment="1">
      <alignment horizontal="center" vertical="center"/>
      <protection/>
    </xf>
    <xf numFmtId="172" fontId="12" fillId="36" borderId="14" xfId="41" applyNumberFormat="1" applyFont="1" applyFill="1" applyBorder="1" applyAlignment="1">
      <alignment horizontal="center" vertical="center"/>
      <protection/>
    </xf>
    <xf numFmtId="172" fontId="12" fillId="0" borderId="35" xfId="41" applyNumberFormat="1" applyFont="1" applyFill="1" applyBorder="1" applyAlignment="1">
      <alignment horizontal="center" vertical="center"/>
      <protection/>
    </xf>
    <xf numFmtId="172" fontId="11" fillId="0" borderId="31" xfId="41" applyNumberFormat="1" applyFont="1" applyFill="1" applyBorder="1" applyAlignment="1">
      <alignment horizontal="center" vertical="center"/>
      <protection/>
    </xf>
    <xf numFmtId="172" fontId="11" fillId="0" borderId="36" xfId="41" applyNumberFormat="1" applyFont="1" applyFill="1" applyBorder="1" applyAlignment="1">
      <alignment horizontal="center" vertical="center"/>
      <protection/>
    </xf>
    <xf numFmtId="172" fontId="11" fillId="36" borderId="36" xfId="41" applyNumberFormat="1" applyFont="1" applyFill="1" applyBorder="1" applyAlignment="1">
      <alignment horizontal="center" vertical="center"/>
      <protection/>
    </xf>
    <xf numFmtId="0" fontId="6" fillId="0" borderId="28" xfId="41" applyFont="1" applyBorder="1" applyAlignment="1">
      <alignment vertical="center" wrapText="1"/>
      <protection/>
    </xf>
    <xf numFmtId="172" fontId="12" fillId="36" borderId="7" xfId="41" applyNumberFormat="1" applyFont="1" applyFill="1" applyBorder="1" applyAlignment="1">
      <alignment horizontal="center" vertical="center"/>
      <protection/>
    </xf>
    <xf numFmtId="0" fontId="6" fillId="0" borderId="37" xfId="41" applyFont="1" applyBorder="1" applyAlignment="1">
      <alignment vertical="center" wrapText="1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49" fontId="10" fillId="34" borderId="38" xfId="41" applyNumberFormat="1" applyFont="1" applyFill="1" applyBorder="1" applyAlignment="1">
      <alignment horizontal="center" vertical="top"/>
      <protection/>
    </xf>
    <xf numFmtId="49" fontId="10" fillId="35" borderId="39" xfId="41" applyNumberFormat="1" applyFont="1" applyFill="1" applyBorder="1" applyAlignment="1">
      <alignment horizontal="center" vertical="top"/>
      <protection/>
    </xf>
    <xf numFmtId="0" fontId="13" fillId="35" borderId="40" xfId="41" applyFont="1" applyFill="1" applyBorder="1" applyAlignment="1">
      <alignment vertical="center" wrapText="1"/>
      <protection/>
    </xf>
    <xf numFmtId="0" fontId="3" fillId="35" borderId="40" xfId="41" applyFont="1" applyFill="1" applyBorder="1" applyAlignment="1">
      <alignment horizontal="center" vertical="center" wrapText="1"/>
      <protection/>
    </xf>
    <xf numFmtId="0" fontId="3" fillId="35" borderId="41" xfId="41" applyFont="1" applyFill="1" applyBorder="1" applyAlignment="1">
      <alignment horizontal="center" vertical="center" wrapText="1"/>
      <protection/>
    </xf>
    <xf numFmtId="49" fontId="10" fillId="34" borderId="28" xfId="41" applyNumberFormat="1" applyFont="1" applyFill="1" applyBorder="1" applyAlignment="1">
      <alignment horizontal="center" vertical="top"/>
      <protection/>
    </xf>
    <xf numFmtId="49" fontId="10" fillId="35" borderId="26" xfId="41" applyNumberFormat="1" applyFont="1" applyFill="1" applyBorder="1" applyAlignment="1">
      <alignment horizontal="center" vertical="top"/>
      <protection/>
    </xf>
    <xf numFmtId="0" fontId="12" fillId="0" borderId="18" xfId="41" applyFont="1" applyFill="1" applyBorder="1" applyAlignment="1">
      <alignment horizontal="center" vertical="center"/>
      <protection/>
    </xf>
    <xf numFmtId="172" fontId="11" fillId="0" borderId="22" xfId="41" applyNumberFormat="1" applyFont="1" applyFill="1" applyBorder="1" applyAlignment="1">
      <alignment horizontal="center" vertical="center"/>
      <protection/>
    </xf>
    <xf numFmtId="172" fontId="11" fillId="36" borderId="22" xfId="41" applyNumberFormat="1" applyFont="1" applyFill="1" applyBorder="1" applyAlignment="1">
      <alignment horizontal="center" vertical="center"/>
      <protection/>
    </xf>
    <xf numFmtId="172" fontId="11" fillId="0" borderId="27" xfId="41" applyNumberFormat="1" applyFont="1" applyFill="1" applyBorder="1" applyAlignment="1">
      <alignment horizontal="center" vertical="center"/>
      <protection/>
    </xf>
    <xf numFmtId="172" fontId="11" fillId="36" borderId="27" xfId="41" applyNumberFormat="1" applyFont="1" applyFill="1" applyBorder="1" applyAlignment="1">
      <alignment horizontal="center" vertical="center"/>
      <protection/>
    </xf>
    <xf numFmtId="172" fontId="11" fillId="0" borderId="29" xfId="41" applyNumberFormat="1" applyFont="1" applyFill="1" applyBorder="1" applyAlignment="1">
      <alignment horizontal="center" vertical="center"/>
      <protection/>
    </xf>
    <xf numFmtId="172" fontId="11" fillId="0" borderId="42" xfId="41" applyNumberFormat="1" applyFont="1" applyFill="1" applyBorder="1" applyAlignment="1">
      <alignment horizontal="center" vertical="center"/>
      <protection/>
    </xf>
    <xf numFmtId="0" fontId="17" fillId="0" borderId="33" xfId="41" applyFont="1" applyFill="1" applyBorder="1" applyAlignment="1">
      <alignment horizontal="center" vertical="center"/>
      <protection/>
    </xf>
    <xf numFmtId="172" fontId="11" fillId="0" borderId="18" xfId="41" applyNumberFormat="1" applyFont="1" applyFill="1" applyBorder="1" applyAlignment="1">
      <alignment horizontal="center" vertical="center"/>
      <protection/>
    </xf>
    <xf numFmtId="172" fontId="11" fillId="0" borderId="43" xfId="41" applyNumberFormat="1" applyFont="1" applyFill="1" applyBorder="1" applyAlignment="1">
      <alignment horizontal="center" vertical="center"/>
      <protection/>
    </xf>
    <xf numFmtId="0" fontId="12" fillId="0" borderId="29" xfId="41" applyFont="1" applyFill="1" applyBorder="1" applyAlignment="1">
      <alignment horizontal="center" vertical="center"/>
      <protection/>
    </xf>
    <xf numFmtId="0" fontId="12" fillId="0" borderId="30" xfId="41" applyFont="1" applyFill="1" applyBorder="1" applyAlignment="1">
      <alignment horizontal="center" vertical="center"/>
      <protection/>
    </xf>
    <xf numFmtId="0" fontId="17" fillId="0" borderId="29" xfId="41" applyFont="1" applyFill="1" applyBorder="1" applyAlignment="1">
      <alignment horizontal="center" vertical="center"/>
      <protection/>
    </xf>
    <xf numFmtId="172" fontId="12" fillId="0" borderId="44" xfId="41" applyNumberFormat="1" applyFont="1" applyFill="1" applyBorder="1" applyAlignment="1">
      <alignment horizontal="center" vertical="center"/>
      <protection/>
    </xf>
    <xf numFmtId="0" fontId="11" fillId="0" borderId="38" xfId="41" applyFont="1" applyFill="1" applyBorder="1" applyAlignment="1">
      <alignment horizontal="left" vertical="center" wrapText="1"/>
      <protection/>
    </xf>
    <xf numFmtId="0" fontId="17" fillId="0" borderId="45" xfId="41" applyFont="1" applyFill="1" applyBorder="1" applyAlignment="1">
      <alignment horizontal="center" vertical="center"/>
      <protection/>
    </xf>
    <xf numFmtId="0" fontId="17" fillId="0" borderId="46" xfId="41" applyFont="1" applyFill="1" applyBorder="1" applyAlignment="1">
      <alignment horizontal="center" vertical="center"/>
      <protection/>
    </xf>
    <xf numFmtId="49" fontId="10" fillId="34" borderId="47" xfId="41" applyNumberFormat="1" applyFont="1" applyFill="1" applyBorder="1" applyAlignment="1">
      <alignment horizontal="center" vertical="top"/>
      <protection/>
    </xf>
    <xf numFmtId="49" fontId="12" fillId="35" borderId="48" xfId="41" applyNumberFormat="1" applyFont="1" applyFill="1" applyBorder="1" applyAlignment="1">
      <alignment horizontal="center" vertical="top"/>
      <protection/>
    </xf>
    <xf numFmtId="172" fontId="12" fillId="35" borderId="38" xfId="41" applyNumberFormat="1" applyFont="1" applyFill="1" applyBorder="1" applyAlignment="1">
      <alignment horizontal="center" vertical="top"/>
      <protection/>
    </xf>
    <xf numFmtId="0" fontId="11" fillId="35" borderId="47" xfId="41" applyFont="1" applyFill="1" applyBorder="1" applyAlignment="1">
      <alignment vertical="top" wrapText="1"/>
      <protection/>
    </xf>
    <xf numFmtId="0" fontId="16" fillId="35" borderId="40" xfId="41" applyFont="1" applyFill="1" applyBorder="1" applyAlignment="1">
      <alignment horizontal="center" vertical="top" wrapText="1"/>
      <protection/>
    </xf>
    <xf numFmtId="0" fontId="16" fillId="35" borderId="41" xfId="41" applyFont="1" applyFill="1" applyBorder="1" applyAlignment="1">
      <alignment horizontal="center" vertical="top" wrapText="1"/>
      <protection/>
    </xf>
    <xf numFmtId="49" fontId="10" fillId="34" borderId="49" xfId="41" applyNumberFormat="1" applyFont="1" applyFill="1" applyBorder="1" applyAlignment="1">
      <alignment horizontal="center" vertical="top"/>
      <protection/>
    </xf>
    <xf numFmtId="172" fontId="12" fillId="34" borderId="8" xfId="41" applyNumberFormat="1" applyFont="1" applyFill="1" applyBorder="1" applyAlignment="1">
      <alignment horizontal="center" vertical="top"/>
      <protection/>
    </xf>
    <xf numFmtId="172" fontId="12" fillId="34" borderId="7" xfId="41" applyNumberFormat="1" applyFont="1" applyFill="1" applyBorder="1" applyAlignment="1">
      <alignment horizontal="center" vertical="top"/>
      <protection/>
    </xf>
    <xf numFmtId="172" fontId="12" fillId="34" borderId="34" xfId="41" applyNumberFormat="1" applyFont="1" applyFill="1" applyBorder="1" applyAlignment="1">
      <alignment horizontal="center" vertical="top"/>
      <protection/>
    </xf>
    <xf numFmtId="172" fontId="12" fillId="34" borderId="50" xfId="41" applyNumberFormat="1" applyFont="1" applyFill="1" applyBorder="1" applyAlignment="1">
      <alignment horizontal="center" vertical="top"/>
      <protection/>
    </xf>
    <xf numFmtId="0" fontId="12" fillId="34" borderId="8" xfId="41" applyNumberFormat="1" applyFont="1" applyFill="1" applyBorder="1" applyAlignment="1">
      <alignment horizontal="center" vertical="top"/>
      <protection/>
    </xf>
    <xf numFmtId="0" fontId="16" fillId="34" borderId="50" xfId="41" applyFont="1" applyFill="1" applyBorder="1" applyAlignment="1">
      <alignment vertical="top"/>
      <protection/>
    </xf>
    <xf numFmtId="0" fontId="16" fillId="34" borderId="51" xfId="41" applyFont="1" applyFill="1" applyBorder="1" applyAlignment="1">
      <alignment vertical="top"/>
      <protection/>
    </xf>
    <xf numFmtId="49" fontId="10" fillId="34" borderId="38" xfId="41" applyNumberFormat="1" applyFont="1" applyFill="1" applyBorder="1" applyAlignment="1">
      <alignment horizontal="center" vertical="top" wrapText="1"/>
      <protection/>
    </xf>
    <xf numFmtId="49" fontId="10" fillId="34" borderId="52" xfId="41" applyNumberFormat="1" applyFont="1" applyFill="1" applyBorder="1" applyAlignment="1">
      <alignment horizontal="center" vertical="top"/>
      <protection/>
    </xf>
    <xf numFmtId="49" fontId="12" fillId="35" borderId="53" xfId="41" applyNumberFormat="1" applyFont="1" applyFill="1" applyBorder="1" applyAlignment="1">
      <alignment horizontal="center" vertical="top"/>
      <protection/>
    </xf>
    <xf numFmtId="49" fontId="12" fillId="0" borderId="26" xfId="41" applyNumberFormat="1" applyFont="1" applyFill="1" applyBorder="1" applyAlignment="1">
      <alignment horizontal="center" vertical="top"/>
      <protection/>
    </xf>
    <xf numFmtId="49" fontId="12" fillId="0" borderId="0" xfId="41" applyNumberFormat="1" applyFont="1" applyFill="1" applyBorder="1" applyAlignment="1">
      <alignment horizontal="left" vertical="top" wrapText="1"/>
      <protection/>
    </xf>
    <xf numFmtId="0" fontId="12" fillId="0" borderId="54" xfId="41" applyFont="1" applyFill="1" applyBorder="1" applyAlignment="1">
      <alignment horizontal="left" vertical="top" wrapText="1"/>
      <protection/>
    </xf>
    <xf numFmtId="0" fontId="12" fillId="0" borderId="55" xfId="41" applyFont="1" applyFill="1" applyBorder="1" applyAlignment="1">
      <alignment horizontal="left" vertical="top" wrapText="1"/>
      <protection/>
    </xf>
    <xf numFmtId="172" fontId="12" fillId="0" borderId="56" xfId="41" applyNumberFormat="1" applyFont="1" applyFill="1" applyBorder="1" applyAlignment="1">
      <alignment horizontal="center" vertical="top" wrapText="1"/>
      <protection/>
    </xf>
    <xf numFmtId="172" fontId="12" fillId="36" borderId="56" xfId="41" applyNumberFormat="1" applyFont="1" applyFill="1" applyBorder="1" applyAlignment="1">
      <alignment horizontal="center" vertical="top" wrapText="1"/>
      <protection/>
    </xf>
    <xf numFmtId="172" fontId="12" fillId="0" borderId="55" xfId="41" applyNumberFormat="1" applyFont="1" applyFill="1" applyBorder="1" applyAlignment="1">
      <alignment horizontal="center" vertical="top" wrapText="1"/>
      <protection/>
    </xf>
    <xf numFmtId="0" fontId="11" fillId="0" borderId="57" xfId="41" applyFont="1" applyFill="1" applyBorder="1" applyAlignment="1">
      <alignment horizontal="left" vertical="top" wrapText="1"/>
      <protection/>
    </xf>
    <xf numFmtId="0" fontId="11" fillId="0" borderId="55" xfId="41" applyFont="1" applyFill="1" applyBorder="1" applyAlignment="1">
      <alignment horizontal="left" vertical="top" wrapText="1"/>
      <protection/>
    </xf>
    <xf numFmtId="0" fontId="11" fillId="0" borderId="58" xfId="41" applyFont="1" applyFill="1" applyBorder="1" applyAlignment="1">
      <alignment horizontal="left" vertical="top" wrapText="1"/>
      <protection/>
    </xf>
    <xf numFmtId="0" fontId="12" fillId="0" borderId="0" xfId="41" applyFont="1" applyFill="1" applyBorder="1" applyAlignment="1">
      <alignment horizontal="left" vertical="top" wrapText="1"/>
      <protection/>
    </xf>
    <xf numFmtId="0" fontId="12" fillId="0" borderId="59" xfId="41" applyFont="1" applyFill="1" applyBorder="1" applyAlignment="1">
      <alignment horizontal="left" vertical="top" wrapText="1"/>
      <protection/>
    </xf>
    <xf numFmtId="2" fontId="19" fillId="0" borderId="55" xfId="41" applyNumberFormat="1" applyFont="1" applyBorder="1" applyAlignment="1">
      <alignment horizontal="left" vertical="top" shrinkToFit="1"/>
      <protection/>
    </xf>
    <xf numFmtId="172" fontId="12" fillId="0" borderId="60" xfId="41" applyNumberFormat="1" applyFont="1" applyFill="1" applyBorder="1" applyAlignment="1">
      <alignment horizontal="center" vertical="top" wrapText="1"/>
      <protection/>
    </xf>
    <xf numFmtId="172" fontId="12" fillId="36" borderId="60" xfId="41" applyNumberFormat="1" applyFont="1" applyFill="1" applyBorder="1" applyAlignment="1">
      <alignment horizontal="center" vertical="top" wrapText="1"/>
      <protection/>
    </xf>
    <xf numFmtId="2" fontId="12" fillId="0" borderId="0" xfId="41" applyNumberFormat="1" applyFont="1" applyFill="1" applyBorder="1" applyAlignment="1">
      <alignment horizontal="left" vertical="top" wrapText="1"/>
      <protection/>
    </xf>
    <xf numFmtId="2" fontId="12" fillId="0" borderId="42" xfId="41" applyNumberFormat="1" applyFont="1" applyFill="1" applyBorder="1" applyAlignment="1">
      <alignment horizontal="left" vertical="top" wrapText="1"/>
      <protection/>
    </xf>
    <xf numFmtId="49" fontId="16" fillId="0" borderId="45" xfId="41" applyNumberFormat="1" applyFont="1" applyFill="1" applyBorder="1" applyAlignment="1">
      <alignment horizontal="center" vertical="top"/>
      <protection/>
    </xf>
    <xf numFmtId="0" fontId="12" fillId="0" borderId="61" xfId="41" applyFont="1" applyFill="1" applyBorder="1" applyAlignment="1">
      <alignment horizontal="center" vertical="center"/>
      <protection/>
    </xf>
    <xf numFmtId="172" fontId="11" fillId="36" borderId="19" xfId="41" applyNumberFormat="1" applyFont="1" applyFill="1" applyBorder="1" applyAlignment="1">
      <alignment horizontal="center" vertical="center"/>
      <protection/>
    </xf>
    <xf numFmtId="172" fontId="11" fillId="0" borderId="45" xfId="41" applyNumberFormat="1" applyFont="1" applyFill="1" applyBorder="1" applyAlignment="1">
      <alignment horizontal="center" vertical="center" wrapText="1"/>
      <protection/>
    </xf>
    <xf numFmtId="49" fontId="16" fillId="0" borderId="29" xfId="41" applyNumberFormat="1" applyFont="1" applyFill="1" applyBorder="1" applyAlignment="1">
      <alignment horizontal="center" vertical="top"/>
      <protection/>
    </xf>
    <xf numFmtId="172" fontId="11" fillId="0" borderId="14" xfId="41" applyNumberFormat="1" applyFont="1" applyFill="1" applyBorder="1" applyAlignment="1">
      <alignment horizontal="center" vertical="center"/>
      <protection/>
    </xf>
    <xf numFmtId="172" fontId="11" fillId="36" borderId="14" xfId="41" applyNumberFormat="1" applyFont="1" applyFill="1" applyBorder="1" applyAlignment="1">
      <alignment horizontal="center" vertical="center"/>
      <protection/>
    </xf>
    <xf numFmtId="172" fontId="11" fillId="0" borderId="33" xfId="41" applyNumberFormat="1" applyFont="1" applyFill="1" applyBorder="1" applyAlignment="1">
      <alignment horizontal="center" vertical="center" wrapText="1"/>
      <protection/>
    </xf>
    <xf numFmtId="0" fontId="2" fillId="34" borderId="28" xfId="41" applyFill="1" applyBorder="1" applyAlignment="1">
      <alignment horizontal="center" vertical="top"/>
      <protection/>
    </xf>
    <xf numFmtId="0" fontId="2" fillId="0" borderId="26" xfId="41" applyFont="1" applyBorder="1" applyAlignment="1">
      <alignment horizontal="center" vertical="top"/>
      <protection/>
    </xf>
    <xf numFmtId="172" fontId="11" fillId="36" borderId="62" xfId="41" applyNumberFormat="1" applyFont="1" applyFill="1" applyBorder="1" applyAlignment="1">
      <alignment horizontal="center" vertical="center"/>
      <protection/>
    </xf>
    <xf numFmtId="172" fontId="12" fillId="0" borderId="44" xfId="41" applyNumberFormat="1" applyFont="1" applyFill="1" applyBorder="1" applyAlignment="1">
      <alignment horizontal="center" vertical="center" wrapText="1"/>
      <protection/>
    </xf>
    <xf numFmtId="0" fontId="11" fillId="0" borderId="38" xfId="41" applyFont="1" applyFill="1" applyBorder="1" applyAlignment="1">
      <alignment vertical="top" wrapText="1"/>
      <protection/>
    </xf>
    <xf numFmtId="0" fontId="16" fillId="0" borderId="40" xfId="41" applyFont="1" applyFill="1" applyBorder="1" applyAlignment="1">
      <alignment horizontal="center" vertical="top"/>
      <protection/>
    </xf>
    <xf numFmtId="0" fontId="16" fillId="0" borderId="39" xfId="41" applyFont="1" applyFill="1" applyBorder="1" applyAlignment="1">
      <alignment horizontal="center" vertical="top"/>
      <protection/>
    </xf>
    <xf numFmtId="0" fontId="16" fillId="0" borderId="41" xfId="41" applyFont="1" applyFill="1" applyBorder="1" applyAlignment="1">
      <alignment horizontal="center" vertical="top"/>
      <protection/>
    </xf>
    <xf numFmtId="49" fontId="17" fillId="0" borderId="63" xfId="41" applyNumberFormat="1" applyFont="1" applyFill="1" applyBorder="1" applyAlignment="1">
      <alignment horizontal="center" vertical="top"/>
      <protection/>
    </xf>
    <xf numFmtId="0" fontId="17" fillId="0" borderId="63" xfId="41" applyFont="1" applyFill="1" applyBorder="1" applyAlignment="1">
      <alignment horizontal="center" vertical="center"/>
      <protection/>
    </xf>
    <xf numFmtId="49" fontId="10" fillId="34" borderId="64" xfId="41" applyNumberFormat="1" applyFont="1" applyFill="1" applyBorder="1" applyAlignment="1">
      <alignment horizontal="center" vertical="top"/>
      <protection/>
    </xf>
    <xf numFmtId="49" fontId="12" fillId="35" borderId="65" xfId="41" applyNumberFormat="1" applyFont="1" applyFill="1" applyBorder="1" applyAlignment="1">
      <alignment horizontal="center" vertical="top"/>
      <protection/>
    </xf>
    <xf numFmtId="172" fontId="12" fillId="35" borderId="64" xfId="41" applyNumberFormat="1" applyFont="1" applyFill="1" applyBorder="1" applyAlignment="1">
      <alignment horizontal="center" vertical="center"/>
      <protection/>
    </xf>
    <xf numFmtId="0" fontId="66" fillId="35" borderId="66" xfId="41" applyFont="1" applyFill="1" applyBorder="1" applyAlignment="1">
      <alignment horizontal="center" vertical="top" wrapText="1"/>
      <protection/>
    </xf>
    <xf numFmtId="0" fontId="66" fillId="35" borderId="67" xfId="41" applyFont="1" applyFill="1" applyBorder="1" applyAlignment="1">
      <alignment horizontal="center" vertical="top" wrapText="1"/>
      <protection/>
    </xf>
    <xf numFmtId="49" fontId="16" fillId="0" borderId="63" xfId="41" applyNumberFormat="1" applyFont="1" applyFill="1" applyBorder="1" applyAlignment="1">
      <alignment horizontal="center" vertical="top"/>
      <protection/>
    </xf>
    <xf numFmtId="0" fontId="17" fillId="0" borderId="23" xfId="41" applyFont="1" applyFill="1" applyBorder="1" applyAlignment="1">
      <alignment horizontal="center" vertical="top"/>
      <protection/>
    </xf>
    <xf numFmtId="172" fontId="0" fillId="0" borderId="0" xfId="0" applyNumberFormat="1" applyAlignment="1">
      <alignment/>
    </xf>
    <xf numFmtId="0" fontId="18" fillId="0" borderId="61" xfId="41" applyFont="1" applyFill="1" applyBorder="1" applyAlignment="1">
      <alignment horizontal="center" vertical="center"/>
      <protection/>
    </xf>
    <xf numFmtId="172" fontId="12" fillId="0" borderId="68" xfId="41" applyNumberFormat="1" applyFont="1" applyFill="1" applyBorder="1" applyAlignment="1">
      <alignment horizontal="center" vertical="top"/>
      <protection/>
    </xf>
    <xf numFmtId="0" fontId="16" fillId="0" borderId="54" xfId="41" applyFont="1" applyFill="1" applyBorder="1" applyAlignment="1">
      <alignment horizontal="center" vertical="top" wrapText="1"/>
      <protection/>
    </xf>
    <xf numFmtId="0" fontId="17" fillId="0" borderId="42" xfId="41" applyFont="1" applyFill="1" applyBorder="1" applyAlignment="1">
      <alignment horizontal="center" vertical="top"/>
      <protection/>
    </xf>
    <xf numFmtId="0" fontId="16" fillId="0" borderId="55" xfId="41" applyFont="1" applyFill="1" applyBorder="1" applyAlignment="1">
      <alignment horizontal="center" vertical="top" wrapText="1"/>
      <protection/>
    </xf>
    <xf numFmtId="0" fontId="17" fillId="0" borderId="58" xfId="41" applyFont="1" applyFill="1" applyBorder="1" applyAlignment="1">
      <alignment horizontal="center" vertical="top"/>
      <protection/>
    </xf>
    <xf numFmtId="0" fontId="17" fillId="0" borderId="69" xfId="41" applyFont="1" applyFill="1" applyBorder="1" applyAlignment="1">
      <alignment horizontal="center" vertical="top"/>
      <protection/>
    </xf>
    <xf numFmtId="0" fontId="16" fillId="0" borderId="59" xfId="41" applyFont="1" applyFill="1" applyBorder="1" applyAlignment="1">
      <alignment horizontal="center" vertical="top" wrapText="1"/>
      <protection/>
    </xf>
    <xf numFmtId="0" fontId="17" fillId="0" borderId="70" xfId="41" applyFont="1" applyFill="1" applyBorder="1" applyAlignment="1">
      <alignment horizontal="center" vertical="top"/>
      <protection/>
    </xf>
    <xf numFmtId="172" fontId="12" fillId="0" borderId="71" xfId="41" applyNumberFormat="1" applyFont="1" applyFill="1" applyBorder="1" applyAlignment="1">
      <alignment horizontal="center" vertical="top"/>
      <protection/>
    </xf>
    <xf numFmtId="172" fontId="12" fillId="0" borderId="72" xfId="41" applyNumberFormat="1" applyFont="1" applyFill="1" applyBorder="1" applyAlignment="1">
      <alignment horizontal="center" vertical="top"/>
      <protection/>
    </xf>
    <xf numFmtId="172" fontId="12" fillId="36" borderId="72" xfId="41" applyNumberFormat="1" applyFont="1" applyFill="1" applyBorder="1" applyAlignment="1">
      <alignment horizontal="center" vertical="top"/>
      <protection/>
    </xf>
    <xf numFmtId="0" fontId="11" fillId="0" borderId="73" xfId="41" applyFont="1" applyFill="1" applyBorder="1" applyAlignment="1">
      <alignment horizontal="left" vertical="top" wrapText="1"/>
      <protection/>
    </xf>
    <xf numFmtId="0" fontId="11" fillId="0" borderId="74" xfId="41" applyFont="1" applyFill="1" applyBorder="1" applyAlignment="1">
      <alignment horizontal="center" vertical="top"/>
      <protection/>
    </xf>
    <xf numFmtId="0" fontId="11" fillId="0" borderId="73" xfId="41" applyFont="1" applyFill="1" applyBorder="1" applyAlignment="1">
      <alignment horizontal="center" vertical="top"/>
      <protection/>
    </xf>
    <xf numFmtId="0" fontId="11" fillId="0" borderId="71" xfId="41" applyFont="1" applyFill="1" applyBorder="1" applyAlignment="1">
      <alignment horizontal="center" vertical="top"/>
      <protection/>
    </xf>
    <xf numFmtId="49" fontId="64" fillId="35" borderId="75" xfId="41" applyNumberFormat="1" applyFont="1" applyFill="1" applyBorder="1" applyAlignment="1">
      <alignment horizontal="center" vertical="top"/>
      <protection/>
    </xf>
    <xf numFmtId="172" fontId="12" fillId="35" borderId="65" xfId="41" applyNumberFormat="1" applyFont="1" applyFill="1" applyBorder="1" applyAlignment="1">
      <alignment horizontal="center" vertical="top"/>
      <protection/>
    </xf>
    <xf numFmtId="0" fontId="63" fillId="35" borderId="76" xfId="41" applyFont="1" applyFill="1" applyBorder="1" applyAlignment="1">
      <alignment horizontal="center" vertical="top" wrapText="1"/>
      <protection/>
    </xf>
    <xf numFmtId="0" fontId="63" fillId="35" borderId="65" xfId="41" applyFont="1" applyFill="1" applyBorder="1" applyAlignment="1">
      <alignment horizontal="center" vertical="top"/>
      <protection/>
    </xf>
    <xf numFmtId="0" fontId="63" fillId="35" borderId="77" xfId="41" applyFont="1" applyFill="1" applyBorder="1" applyAlignment="1">
      <alignment horizontal="center" vertical="top"/>
      <protection/>
    </xf>
    <xf numFmtId="49" fontId="12" fillId="35" borderId="26" xfId="41" applyNumberFormat="1" applyFont="1" applyFill="1" applyBorder="1" applyAlignment="1">
      <alignment horizontal="center" vertical="top"/>
      <protection/>
    </xf>
    <xf numFmtId="49" fontId="10" fillId="34" borderId="78" xfId="41" applyNumberFormat="1" applyFont="1" applyFill="1" applyBorder="1" applyAlignment="1">
      <alignment horizontal="center" vertical="center"/>
      <protection/>
    </xf>
    <xf numFmtId="49" fontId="12" fillId="0" borderId="21" xfId="41" applyNumberFormat="1" applyFont="1" applyFill="1" applyBorder="1" applyAlignment="1">
      <alignment horizontal="center" vertical="center"/>
      <protection/>
    </xf>
    <xf numFmtId="49" fontId="11" fillId="37" borderId="19" xfId="41" applyNumberFormat="1" applyFont="1" applyFill="1" applyBorder="1" applyAlignment="1">
      <alignment horizontal="center" vertical="center" wrapText="1"/>
      <protection/>
    </xf>
    <xf numFmtId="49" fontId="12" fillId="37" borderId="18" xfId="41" applyNumberFormat="1" applyFont="1" applyFill="1" applyBorder="1" applyAlignment="1">
      <alignment horizontal="right" vertical="top"/>
      <protection/>
    </xf>
    <xf numFmtId="0" fontId="12" fillId="37" borderId="18" xfId="41" applyFont="1" applyFill="1" applyBorder="1" applyAlignment="1">
      <alignment horizontal="center" vertical="center"/>
      <protection/>
    </xf>
    <xf numFmtId="172" fontId="11" fillId="37" borderId="22" xfId="41" applyNumberFormat="1" applyFont="1" applyFill="1" applyBorder="1" applyAlignment="1">
      <alignment horizontal="center" vertical="top"/>
      <protection/>
    </xf>
    <xf numFmtId="172" fontId="11" fillId="36" borderId="22" xfId="41" applyNumberFormat="1" applyFont="1" applyFill="1" applyBorder="1" applyAlignment="1">
      <alignment horizontal="center" vertical="top"/>
      <protection/>
    </xf>
    <xf numFmtId="172" fontId="11" fillId="37" borderId="18" xfId="41" applyNumberFormat="1" applyFont="1" applyFill="1" applyBorder="1" applyAlignment="1">
      <alignment horizontal="center" vertical="center"/>
      <protection/>
    </xf>
    <xf numFmtId="49" fontId="10" fillId="34" borderId="44" xfId="41" applyNumberFormat="1" applyFont="1" applyFill="1" applyBorder="1" applyAlignment="1">
      <alignment horizontal="center" vertical="center"/>
      <protection/>
    </xf>
    <xf numFmtId="49" fontId="12" fillId="0" borderId="44" xfId="41" applyNumberFormat="1" applyFont="1" applyFill="1" applyBorder="1" applyAlignment="1">
      <alignment horizontal="center" vertical="center"/>
      <protection/>
    </xf>
    <xf numFmtId="49" fontId="11" fillId="37" borderId="35" xfId="41" applyNumberFormat="1" applyFont="1" applyFill="1" applyBorder="1" applyAlignment="1">
      <alignment horizontal="left" vertical="center" wrapText="1"/>
      <protection/>
    </xf>
    <xf numFmtId="49" fontId="12" fillId="37" borderId="44" xfId="41" applyNumberFormat="1" applyFont="1" applyFill="1" applyBorder="1" applyAlignment="1">
      <alignment horizontal="right" vertical="top"/>
      <protection/>
    </xf>
    <xf numFmtId="0" fontId="12" fillId="37" borderId="44" xfId="41" applyFont="1" applyFill="1" applyBorder="1" applyAlignment="1">
      <alignment horizontal="center" vertical="center"/>
      <protection/>
    </xf>
    <xf numFmtId="172" fontId="11" fillId="37" borderId="44" xfId="41" applyNumberFormat="1" applyFont="1" applyFill="1" applyBorder="1" applyAlignment="1">
      <alignment horizontal="center" vertical="top"/>
      <protection/>
    </xf>
    <xf numFmtId="172" fontId="11" fillId="37" borderId="44" xfId="41" applyNumberFormat="1" applyFont="1" applyFill="1" applyBorder="1" applyAlignment="1">
      <alignment horizontal="center" vertical="center"/>
      <protection/>
    </xf>
    <xf numFmtId="172" fontId="11" fillId="36" borderId="44" xfId="41" applyNumberFormat="1" applyFont="1" applyFill="1" applyBorder="1" applyAlignment="1">
      <alignment horizontal="center" vertical="top"/>
      <protection/>
    </xf>
    <xf numFmtId="0" fontId="15" fillId="34" borderId="8" xfId="41" applyFont="1" applyFill="1" applyBorder="1" applyAlignment="1">
      <alignment horizontal="center" vertical="center"/>
      <protection/>
    </xf>
    <xf numFmtId="0" fontId="15" fillId="0" borderId="79" xfId="41" applyFont="1" applyBorder="1" applyAlignment="1">
      <alignment horizontal="center" vertical="center"/>
      <protection/>
    </xf>
    <xf numFmtId="0" fontId="15" fillId="0" borderId="34" xfId="41" applyFont="1" applyBorder="1" applyAlignment="1">
      <alignment horizontal="left" vertical="center" wrapText="1"/>
      <protection/>
    </xf>
    <xf numFmtId="49" fontId="16" fillId="0" borderId="35" xfId="41" applyNumberFormat="1" applyFont="1" applyFill="1" applyBorder="1" applyAlignment="1">
      <alignment horizontal="center" vertical="top"/>
      <protection/>
    </xf>
    <xf numFmtId="0" fontId="17" fillId="0" borderId="35" xfId="41" applyFont="1" applyFill="1" applyBorder="1" applyAlignment="1">
      <alignment horizontal="center" vertical="top"/>
      <protection/>
    </xf>
    <xf numFmtId="172" fontId="12" fillId="0" borderId="34" xfId="41" applyNumberFormat="1" applyFont="1" applyFill="1" applyBorder="1" applyAlignment="1">
      <alignment horizontal="center" vertical="top"/>
      <protection/>
    </xf>
    <xf numFmtId="0" fontId="11" fillId="0" borderId="8" xfId="41" applyFont="1" applyFill="1" applyBorder="1" applyAlignment="1">
      <alignment horizontal="left" vertical="top" wrapText="1"/>
      <protection/>
    </xf>
    <xf numFmtId="0" fontId="11" fillId="0" borderId="7" xfId="41" applyFont="1" applyFill="1" applyBorder="1" applyAlignment="1">
      <alignment horizontal="center" vertical="top"/>
      <protection/>
    </xf>
    <xf numFmtId="0" fontId="11" fillId="0" borderId="79" xfId="41" applyFont="1" applyFill="1" applyBorder="1" applyAlignment="1">
      <alignment horizontal="center" vertical="top"/>
      <protection/>
    </xf>
    <xf numFmtId="0" fontId="11" fillId="0" borderId="51" xfId="41" applyFont="1" applyFill="1" applyBorder="1" applyAlignment="1">
      <alignment horizontal="center" vertical="top"/>
      <protection/>
    </xf>
    <xf numFmtId="49" fontId="16" fillId="0" borderId="18" xfId="41" applyNumberFormat="1" applyFont="1" applyFill="1" applyBorder="1" applyAlignment="1">
      <alignment horizontal="center" vertical="top"/>
      <protection/>
    </xf>
    <xf numFmtId="0" fontId="11" fillId="0" borderId="50" xfId="41" applyFont="1" applyFill="1" applyBorder="1" applyAlignment="1">
      <alignment horizontal="left" vertical="top" wrapText="1"/>
      <protection/>
    </xf>
    <xf numFmtId="0" fontId="11" fillId="0" borderId="50" xfId="41" applyFont="1" applyFill="1" applyBorder="1" applyAlignment="1">
      <alignment horizontal="center" vertical="top"/>
      <protection/>
    </xf>
    <xf numFmtId="0" fontId="17" fillId="0" borderId="47" xfId="41" applyFont="1" applyFill="1" applyBorder="1" applyAlignment="1">
      <alignment horizontal="center" vertical="top"/>
      <protection/>
    </xf>
    <xf numFmtId="172" fontId="12" fillId="0" borderId="38" xfId="41" applyNumberFormat="1" applyFont="1" applyFill="1" applyBorder="1" applyAlignment="1">
      <alignment horizontal="center" vertical="top"/>
      <protection/>
    </xf>
    <xf numFmtId="49" fontId="12" fillId="0" borderId="7" xfId="41" applyNumberFormat="1" applyFont="1" applyFill="1" applyBorder="1" applyAlignment="1">
      <alignment horizontal="center" vertical="top"/>
      <protection/>
    </xf>
    <xf numFmtId="172" fontId="12" fillId="35" borderId="8" xfId="41" applyNumberFormat="1" applyFont="1" applyFill="1" applyBorder="1" applyAlignment="1">
      <alignment horizontal="center" vertical="top"/>
      <protection/>
    </xf>
    <xf numFmtId="0" fontId="66" fillId="35" borderId="50" xfId="41" applyFont="1" applyFill="1" applyBorder="1" applyAlignment="1">
      <alignment horizontal="center" vertical="top" wrapText="1"/>
      <protection/>
    </xf>
    <xf numFmtId="0" fontId="66" fillId="35" borderId="51" xfId="41" applyFont="1" applyFill="1" applyBorder="1" applyAlignment="1">
      <alignment horizontal="center" vertical="top" wrapText="1"/>
      <protection/>
    </xf>
    <xf numFmtId="49" fontId="10" fillId="34" borderId="8" xfId="41" applyNumberFormat="1" applyFont="1" applyFill="1" applyBorder="1" applyAlignment="1">
      <alignment horizontal="center" vertical="top"/>
      <protection/>
    </xf>
    <xf numFmtId="172" fontId="12" fillId="34" borderId="35" xfId="41" applyNumberFormat="1" applyFont="1" applyFill="1" applyBorder="1" applyAlignment="1">
      <alignment horizontal="center" vertical="top"/>
      <protection/>
    </xf>
    <xf numFmtId="0" fontId="66" fillId="34" borderId="49" xfId="41" applyFont="1" applyFill="1" applyBorder="1" applyAlignment="1">
      <alignment vertical="top"/>
      <protection/>
    </xf>
    <xf numFmtId="0" fontId="66" fillId="34" borderId="50" xfId="41" applyFont="1" applyFill="1" applyBorder="1" applyAlignment="1">
      <alignment vertical="top"/>
      <protection/>
    </xf>
    <xf numFmtId="0" fontId="66" fillId="34" borderId="51" xfId="41" applyFont="1" applyFill="1" applyBorder="1" applyAlignment="1">
      <alignment vertical="top"/>
      <protection/>
    </xf>
    <xf numFmtId="0" fontId="64" fillId="0" borderId="42" xfId="41" applyFont="1" applyFill="1" applyBorder="1" applyAlignment="1">
      <alignment horizontal="left" vertical="top" wrapText="1"/>
      <protection/>
    </xf>
    <xf numFmtId="0" fontId="12" fillId="0" borderId="20" xfId="41" applyFont="1" applyFill="1" applyBorder="1" applyAlignment="1">
      <alignment horizontal="center" vertical="center"/>
      <protection/>
    </xf>
    <xf numFmtId="172" fontId="11" fillId="0" borderId="80" xfId="41" applyNumberFormat="1" applyFont="1" applyFill="1" applyBorder="1" applyAlignment="1">
      <alignment horizontal="center" vertical="center"/>
      <protection/>
    </xf>
    <xf numFmtId="172" fontId="11" fillId="0" borderId="20" xfId="41" applyNumberFormat="1" applyFont="1" applyFill="1" applyBorder="1" applyAlignment="1">
      <alignment horizontal="center" vertical="center"/>
      <protection/>
    </xf>
    <xf numFmtId="0" fontId="17" fillId="37" borderId="63" xfId="41" applyFont="1" applyFill="1" applyBorder="1" applyAlignment="1">
      <alignment horizontal="right" vertical="top"/>
      <protection/>
    </xf>
    <xf numFmtId="0" fontId="17" fillId="37" borderId="81" xfId="41" applyFont="1" applyFill="1" applyBorder="1" applyAlignment="1">
      <alignment horizontal="right" vertical="top"/>
      <protection/>
    </xf>
    <xf numFmtId="172" fontId="12" fillId="37" borderId="82" xfId="41" applyNumberFormat="1" applyFont="1" applyFill="1" applyBorder="1" applyAlignment="1">
      <alignment horizontal="center" vertical="top"/>
      <protection/>
    </xf>
    <xf numFmtId="172" fontId="12" fillId="36" borderId="82" xfId="41" applyNumberFormat="1" applyFont="1" applyFill="1" applyBorder="1" applyAlignment="1">
      <alignment horizontal="center" vertical="top"/>
      <protection/>
    </xf>
    <xf numFmtId="49" fontId="12" fillId="35" borderId="39" xfId="41" applyNumberFormat="1" applyFont="1" applyFill="1" applyBorder="1" applyAlignment="1">
      <alignment horizontal="center" vertical="top"/>
      <protection/>
    </xf>
    <xf numFmtId="172" fontId="12" fillId="35" borderId="12" xfId="41" applyNumberFormat="1" applyFont="1" applyFill="1" applyBorder="1" applyAlignment="1">
      <alignment horizontal="center" vertical="top"/>
      <protection/>
    </xf>
    <xf numFmtId="172" fontId="12" fillId="35" borderId="83" xfId="41" applyNumberFormat="1" applyFont="1" applyFill="1" applyBorder="1" applyAlignment="1">
      <alignment horizontal="center" vertical="top"/>
      <protection/>
    </xf>
    <xf numFmtId="0" fontId="11" fillId="35" borderId="84" xfId="41" applyFont="1" applyFill="1" applyBorder="1" applyAlignment="1">
      <alignment vertical="top" wrapText="1"/>
      <protection/>
    </xf>
    <xf numFmtId="0" fontId="16" fillId="35" borderId="40" xfId="41" applyFont="1" applyFill="1" applyBorder="1" applyAlignment="1">
      <alignment vertical="top"/>
      <protection/>
    </xf>
    <xf numFmtId="0" fontId="16" fillId="35" borderId="39" xfId="41" applyFont="1" applyFill="1" applyBorder="1" applyAlignment="1">
      <alignment vertical="top"/>
      <protection/>
    </xf>
    <xf numFmtId="0" fontId="66" fillId="0" borderId="41" xfId="41" applyFont="1" applyFill="1" applyBorder="1" applyAlignment="1">
      <alignment vertical="top"/>
      <protection/>
    </xf>
    <xf numFmtId="49" fontId="66" fillId="0" borderId="18" xfId="41" applyNumberFormat="1" applyFont="1" applyFill="1" applyBorder="1" applyAlignment="1">
      <alignment horizontal="center" vertical="top"/>
      <protection/>
    </xf>
    <xf numFmtId="49" fontId="66" fillId="0" borderId="29" xfId="41" applyNumberFormat="1" applyFont="1" applyFill="1" applyBorder="1" applyAlignment="1">
      <alignment horizontal="center" vertical="top"/>
      <protection/>
    </xf>
    <xf numFmtId="49" fontId="66" fillId="0" borderId="35" xfId="41" applyNumberFormat="1" applyFont="1" applyFill="1" applyBorder="1" applyAlignment="1">
      <alignment horizontal="center" vertical="top"/>
      <protection/>
    </xf>
    <xf numFmtId="0" fontId="17" fillId="0" borderId="33" xfId="41" applyFont="1" applyFill="1" applyBorder="1" applyAlignment="1">
      <alignment horizontal="right" vertical="top"/>
      <protection/>
    </xf>
    <xf numFmtId="0" fontId="15" fillId="37" borderId="22" xfId="41" applyFont="1" applyFill="1" applyBorder="1" applyAlignment="1">
      <alignment horizontal="left" vertical="center" wrapText="1"/>
      <protection/>
    </xf>
    <xf numFmtId="49" fontId="66" fillId="37" borderId="44" xfId="41" applyNumberFormat="1" applyFont="1" applyFill="1" applyBorder="1" applyAlignment="1">
      <alignment horizontal="center" vertical="top"/>
      <protection/>
    </xf>
    <xf numFmtId="172" fontId="11" fillId="37" borderId="85" xfId="41" applyNumberFormat="1" applyFont="1" applyFill="1" applyBorder="1" applyAlignment="1">
      <alignment horizontal="center" vertical="center"/>
      <protection/>
    </xf>
    <xf numFmtId="172" fontId="11" fillId="36" borderId="85" xfId="41" applyNumberFormat="1" applyFont="1" applyFill="1" applyBorder="1" applyAlignment="1">
      <alignment horizontal="center" vertical="center"/>
      <protection/>
    </xf>
    <xf numFmtId="172" fontId="11" fillId="37" borderId="41" xfId="41" applyNumberFormat="1" applyFont="1" applyFill="1" applyBorder="1" applyAlignment="1">
      <alignment horizontal="center" vertical="center"/>
      <protection/>
    </xf>
    <xf numFmtId="49" fontId="12" fillId="0" borderId="26" xfId="41" applyNumberFormat="1" applyFont="1" applyFill="1" applyBorder="1" applyAlignment="1">
      <alignment horizontal="center" vertical="center"/>
      <protection/>
    </xf>
    <xf numFmtId="0" fontId="15" fillId="37" borderId="27" xfId="41" applyFont="1" applyFill="1" applyBorder="1" applyAlignment="1">
      <alignment horizontal="left" vertical="center" wrapText="1"/>
      <protection/>
    </xf>
    <xf numFmtId="49" fontId="66" fillId="37" borderId="18" xfId="41" applyNumberFormat="1" applyFont="1" applyFill="1" applyBorder="1" applyAlignment="1">
      <alignment horizontal="center" vertical="top"/>
      <protection/>
    </xf>
    <xf numFmtId="172" fontId="12" fillId="37" borderId="78" xfId="41" applyNumberFormat="1" applyFont="1" applyFill="1" applyBorder="1" applyAlignment="1">
      <alignment horizontal="center" vertical="center"/>
      <protection/>
    </xf>
    <xf numFmtId="172" fontId="12" fillId="36" borderId="78" xfId="41" applyNumberFormat="1" applyFont="1" applyFill="1" applyBorder="1" applyAlignment="1">
      <alignment horizontal="center" vertical="center"/>
      <protection/>
    </xf>
    <xf numFmtId="0" fontId="11" fillId="37" borderId="86" xfId="41" applyFont="1" applyFill="1" applyBorder="1" applyAlignment="1">
      <alignment horizontal="left" vertical="top" wrapText="1"/>
      <protection/>
    </xf>
    <xf numFmtId="0" fontId="16" fillId="37" borderId="26" xfId="41" applyFont="1" applyFill="1" applyBorder="1" applyAlignment="1">
      <alignment horizontal="center" vertical="top"/>
      <protection/>
    </xf>
    <xf numFmtId="0" fontId="66" fillId="37" borderId="27" xfId="41" applyFont="1" applyFill="1" applyBorder="1" applyAlignment="1">
      <alignment horizontal="center" vertical="top"/>
      <protection/>
    </xf>
    <xf numFmtId="49" fontId="12" fillId="35" borderId="26" xfId="41" applyNumberFormat="1" applyFont="1" applyFill="1" applyBorder="1" applyAlignment="1">
      <alignment horizontal="center" vertical="center"/>
      <protection/>
    </xf>
    <xf numFmtId="0" fontId="12" fillId="35" borderId="18" xfId="41" applyFont="1" applyFill="1" applyBorder="1" applyAlignment="1">
      <alignment horizontal="center" vertical="center" shrinkToFit="1"/>
      <protection/>
    </xf>
    <xf numFmtId="172" fontId="12" fillId="35" borderId="78" xfId="41" applyNumberFormat="1" applyFont="1" applyFill="1" applyBorder="1" applyAlignment="1">
      <alignment horizontal="center" vertical="center"/>
      <protection/>
    </xf>
    <xf numFmtId="0" fontId="11" fillId="35" borderId="39" xfId="41" applyFont="1" applyFill="1" applyBorder="1" applyAlignment="1">
      <alignment horizontal="left" vertical="top" wrapText="1"/>
      <protection/>
    </xf>
    <xf numFmtId="0" fontId="16" fillId="35" borderId="39" xfId="41" applyFont="1" applyFill="1" applyBorder="1" applyAlignment="1">
      <alignment horizontal="center" vertical="top"/>
      <protection/>
    </xf>
    <xf numFmtId="0" fontId="16" fillId="35" borderId="85" xfId="41" applyFont="1" applyFill="1" applyBorder="1" applyAlignment="1">
      <alignment horizontal="center" vertical="top"/>
      <protection/>
    </xf>
    <xf numFmtId="0" fontId="2" fillId="0" borderId="49" xfId="41" applyFont="1" applyBorder="1" applyAlignment="1">
      <alignment horizontal="left" vertical="top" shrinkToFit="1"/>
      <protection/>
    </xf>
    <xf numFmtId="0" fontId="2" fillId="0" borderId="0" xfId="41" applyFont="1" applyBorder="1" applyAlignment="1">
      <alignment horizontal="left" vertical="top" shrinkToFit="1"/>
      <protection/>
    </xf>
    <xf numFmtId="173" fontId="11" fillId="0" borderId="36" xfId="41" applyNumberFormat="1" applyFont="1" applyFill="1" applyBorder="1" applyAlignment="1">
      <alignment horizontal="center" vertical="top"/>
      <protection/>
    </xf>
    <xf numFmtId="173" fontId="11" fillId="36" borderId="87" xfId="41" applyNumberFormat="1" applyFont="1" applyFill="1" applyBorder="1" applyAlignment="1">
      <alignment vertical="top"/>
      <protection/>
    </xf>
    <xf numFmtId="0" fontId="11" fillId="0" borderId="30" xfId="41" applyNumberFormat="1" applyFont="1" applyFill="1" applyBorder="1" applyAlignment="1">
      <alignment horizontal="center" vertical="top"/>
      <protection/>
    </xf>
    <xf numFmtId="49" fontId="10" fillId="35" borderId="79" xfId="41" applyNumberFormat="1" applyFont="1" applyFill="1" applyBorder="1" applyAlignment="1">
      <alignment horizontal="center" vertical="top"/>
      <protection/>
    </xf>
    <xf numFmtId="172" fontId="10" fillId="35" borderId="50" xfId="41" applyNumberFormat="1" applyFont="1" applyFill="1" applyBorder="1" applyAlignment="1">
      <alignment horizontal="center" vertical="top"/>
      <protection/>
    </xf>
    <xf numFmtId="172" fontId="10" fillId="35" borderId="49" xfId="41" applyNumberFormat="1" applyFont="1" applyFill="1" applyBorder="1" applyAlignment="1">
      <alignment horizontal="center" vertical="top"/>
      <protection/>
    </xf>
    <xf numFmtId="0" fontId="13" fillId="35" borderId="50" xfId="41" applyFont="1" applyFill="1" applyBorder="1" applyAlignment="1">
      <alignment vertical="top" wrapText="1"/>
      <protection/>
    </xf>
    <xf numFmtId="0" fontId="3" fillId="35" borderId="50" xfId="41" applyFont="1" applyFill="1" applyBorder="1" applyAlignment="1">
      <alignment horizontal="center" vertical="top" wrapText="1"/>
      <protection/>
    </xf>
    <xf numFmtId="0" fontId="3" fillId="35" borderId="51" xfId="41" applyFont="1" applyFill="1" applyBorder="1" applyAlignment="1">
      <alignment horizontal="center" vertical="top" wrapText="1"/>
      <protection/>
    </xf>
    <xf numFmtId="172" fontId="10" fillId="34" borderId="85" xfId="41" applyNumberFormat="1" applyFont="1" applyFill="1" applyBorder="1" applyAlignment="1">
      <alignment horizontal="center" vertical="top"/>
      <protection/>
    </xf>
    <xf numFmtId="172" fontId="10" fillId="34" borderId="40" xfId="41" applyNumberFormat="1" applyFont="1" applyFill="1" applyBorder="1" applyAlignment="1">
      <alignment horizontal="center" vertical="top"/>
      <protection/>
    </xf>
    <xf numFmtId="172" fontId="10" fillId="34" borderId="44" xfId="41" applyNumberFormat="1" applyFont="1" applyFill="1" applyBorder="1" applyAlignment="1">
      <alignment horizontal="center" vertical="top"/>
      <protection/>
    </xf>
    <xf numFmtId="172" fontId="10" fillId="34" borderId="84" xfId="41" applyNumberFormat="1" applyFont="1" applyFill="1" applyBorder="1" applyAlignment="1">
      <alignment horizontal="center" vertical="top"/>
      <protection/>
    </xf>
    <xf numFmtId="0" fontId="13" fillId="34" borderId="40" xfId="41" applyFont="1" applyFill="1" applyBorder="1" applyAlignment="1">
      <alignment vertical="top" wrapText="1"/>
      <protection/>
    </xf>
    <xf numFmtId="0" fontId="3" fillId="34" borderId="40" xfId="41" applyFont="1" applyFill="1" applyBorder="1" applyAlignment="1">
      <alignment horizontal="center" vertical="top" wrapText="1"/>
      <protection/>
    </xf>
    <xf numFmtId="0" fontId="3" fillId="34" borderId="41" xfId="41" applyFont="1" applyFill="1" applyBorder="1" applyAlignment="1">
      <alignment horizontal="center" vertical="top" wrapText="1"/>
      <protection/>
    </xf>
    <xf numFmtId="49" fontId="10" fillId="0" borderId="26" xfId="41" applyNumberFormat="1" applyFont="1" applyFill="1" applyBorder="1" applyAlignment="1">
      <alignment horizontal="center" vertical="top"/>
      <protection/>
    </xf>
    <xf numFmtId="0" fontId="10" fillId="0" borderId="42" xfId="41" applyFont="1" applyFill="1" applyBorder="1" applyAlignment="1">
      <alignment horizontal="left" vertical="top" wrapText="1"/>
      <protection/>
    </xf>
    <xf numFmtId="49" fontId="10" fillId="0" borderId="18" xfId="41" applyNumberFormat="1" applyFont="1" applyFill="1" applyBorder="1" applyAlignment="1">
      <alignment horizontal="right" vertical="center"/>
      <protection/>
    </xf>
    <xf numFmtId="49" fontId="10" fillId="0" borderId="20" xfId="41" applyNumberFormat="1" applyFont="1" applyFill="1" applyBorder="1" applyAlignment="1">
      <alignment horizontal="center" vertical="center"/>
      <protection/>
    </xf>
    <xf numFmtId="49" fontId="10" fillId="0" borderId="29" xfId="41" applyNumberFormat="1" applyFont="1" applyFill="1" applyBorder="1" applyAlignment="1">
      <alignment horizontal="right" vertical="center"/>
      <protection/>
    </xf>
    <xf numFmtId="49" fontId="10" fillId="0" borderId="88" xfId="41" applyNumberFormat="1" applyFont="1" applyFill="1" applyBorder="1" applyAlignment="1">
      <alignment horizontal="center" vertical="center"/>
      <protection/>
    </xf>
    <xf numFmtId="172" fontId="11" fillId="0" borderId="32" xfId="41" applyNumberFormat="1" applyFont="1" applyFill="1" applyBorder="1" applyAlignment="1">
      <alignment horizontal="center" vertical="center"/>
      <protection/>
    </xf>
    <xf numFmtId="172" fontId="11" fillId="36" borderId="32" xfId="41" applyNumberFormat="1" applyFont="1" applyFill="1" applyBorder="1" applyAlignment="1">
      <alignment horizontal="center" vertical="center"/>
      <protection/>
    </xf>
    <xf numFmtId="172" fontId="11" fillId="0" borderId="89" xfId="41" applyNumberFormat="1" applyFont="1" applyFill="1" applyBorder="1" applyAlignment="1">
      <alignment horizontal="center" vertical="center"/>
      <protection/>
    </xf>
    <xf numFmtId="49" fontId="3" fillId="0" borderId="35" xfId="41" applyNumberFormat="1" applyFont="1" applyFill="1" applyBorder="1" applyAlignment="1">
      <alignment horizontal="center" vertical="center"/>
      <protection/>
    </xf>
    <xf numFmtId="0" fontId="7" fillId="0" borderId="35" xfId="41" applyFont="1" applyFill="1" applyBorder="1" applyAlignment="1">
      <alignment horizontal="right" vertical="center"/>
      <protection/>
    </xf>
    <xf numFmtId="0" fontId="7" fillId="0" borderId="29" xfId="41" applyFont="1" applyFill="1" applyBorder="1" applyAlignment="1">
      <alignment horizontal="right" vertical="center"/>
      <protection/>
    </xf>
    <xf numFmtId="0" fontId="7" fillId="0" borderId="33" xfId="41" applyFont="1" applyFill="1" applyBorder="1" applyAlignment="1">
      <alignment horizontal="right" vertical="center"/>
      <protection/>
    </xf>
    <xf numFmtId="49" fontId="10" fillId="37" borderId="21" xfId="41" applyNumberFormat="1" applyFont="1" applyFill="1" applyBorder="1" applyAlignment="1">
      <alignment horizontal="center" vertical="center"/>
      <protection/>
    </xf>
    <xf numFmtId="49" fontId="10" fillId="37" borderId="21" xfId="41" applyNumberFormat="1" applyFont="1" applyFill="1" applyBorder="1" applyAlignment="1">
      <alignment horizontal="right" vertical="center"/>
      <protection/>
    </xf>
    <xf numFmtId="49" fontId="10" fillId="37" borderId="18" xfId="41" applyNumberFormat="1" applyFont="1" applyFill="1" applyBorder="1" applyAlignment="1">
      <alignment horizontal="right" vertical="center"/>
      <protection/>
    </xf>
    <xf numFmtId="0" fontId="10" fillId="37" borderId="20" xfId="41" applyFont="1" applyFill="1" applyBorder="1" applyAlignment="1">
      <alignment horizontal="center" vertical="center"/>
      <protection/>
    </xf>
    <xf numFmtId="172" fontId="11" fillId="37" borderId="19" xfId="41" applyNumberFormat="1" applyFont="1" applyFill="1" applyBorder="1" applyAlignment="1">
      <alignment horizontal="center" vertical="center"/>
      <protection/>
    </xf>
    <xf numFmtId="172" fontId="11" fillId="37" borderId="43" xfId="41" applyNumberFormat="1" applyFont="1" applyFill="1" applyBorder="1" applyAlignment="1">
      <alignment horizontal="center" vertical="center"/>
      <protection/>
    </xf>
    <xf numFmtId="49" fontId="10" fillId="37" borderId="26" xfId="41" applyNumberFormat="1" applyFont="1" applyFill="1" applyBorder="1" applyAlignment="1">
      <alignment horizontal="center" vertical="center"/>
      <protection/>
    </xf>
    <xf numFmtId="49" fontId="10" fillId="37" borderId="26" xfId="41" applyNumberFormat="1" applyFont="1" applyFill="1" applyBorder="1" applyAlignment="1">
      <alignment horizontal="right" vertical="center"/>
      <protection/>
    </xf>
    <xf numFmtId="49" fontId="10" fillId="37" borderId="29" xfId="41" applyNumberFormat="1" applyFont="1" applyFill="1" applyBorder="1" applyAlignment="1">
      <alignment horizontal="right" vertical="center"/>
      <protection/>
    </xf>
    <xf numFmtId="0" fontId="10" fillId="37" borderId="29" xfId="41" applyFont="1" applyFill="1" applyBorder="1" applyAlignment="1">
      <alignment horizontal="center" vertical="center"/>
      <protection/>
    </xf>
    <xf numFmtId="172" fontId="11" fillId="37" borderId="27" xfId="41" applyNumberFormat="1" applyFont="1" applyFill="1" applyBorder="1" applyAlignment="1">
      <alignment horizontal="center" vertical="center"/>
      <protection/>
    </xf>
    <xf numFmtId="49" fontId="13" fillId="34" borderId="8" xfId="41" applyNumberFormat="1" applyFont="1" applyFill="1" applyBorder="1" applyAlignment="1">
      <alignment horizontal="center" vertical="top"/>
      <protection/>
    </xf>
    <xf numFmtId="49" fontId="10" fillId="37" borderId="79" xfId="41" applyNumberFormat="1" applyFont="1" applyFill="1" applyBorder="1" applyAlignment="1">
      <alignment horizontal="center" vertical="top"/>
      <protection/>
    </xf>
    <xf numFmtId="49" fontId="10" fillId="37" borderId="79" xfId="41" applyNumberFormat="1" applyFont="1" applyFill="1" applyBorder="1" applyAlignment="1">
      <alignment horizontal="center" vertical="center"/>
      <protection/>
    </xf>
    <xf numFmtId="49" fontId="3" fillId="37" borderId="35" xfId="41" applyNumberFormat="1" applyFont="1" applyFill="1" applyBorder="1" applyAlignment="1">
      <alignment horizontal="center" vertical="center"/>
      <protection/>
    </xf>
    <xf numFmtId="0" fontId="7" fillId="37" borderId="33" xfId="41" applyFont="1" applyFill="1" applyBorder="1" applyAlignment="1">
      <alignment horizontal="right" vertical="center"/>
      <protection/>
    </xf>
    <xf numFmtId="172" fontId="10" fillId="35" borderId="50" xfId="41" applyNumberFormat="1" applyFont="1" applyFill="1" applyBorder="1" applyAlignment="1">
      <alignment horizontal="center" vertical="center"/>
      <protection/>
    </xf>
    <xf numFmtId="172" fontId="10" fillId="35" borderId="39" xfId="41" applyNumberFormat="1" applyFont="1" applyFill="1" applyBorder="1" applyAlignment="1">
      <alignment horizontal="center" vertical="center"/>
      <protection/>
    </xf>
    <xf numFmtId="0" fontId="13" fillId="35" borderId="66" xfId="41" applyFont="1" applyFill="1" applyBorder="1" applyAlignment="1">
      <alignment vertical="center" wrapText="1"/>
      <protection/>
    </xf>
    <xf numFmtId="0" fontId="3" fillId="35" borderId="66" xfId="41" applyFont="1" applyFill="1" applyBorder="1" applyAlignment="1">
      <alignment horizontal="center" vertical="center" wrapText="1"/>
      <protection/>
    </xf>
    <xf numFmtId="0" fontId="3" fillId="37" borderId="67" xfId="41" applyFont="1" applyFill="1" applyBorder="1" applyAlignment="1">
      <alignment horizontal="center" vertical="top" wrapText="1"/>
      <protection/>
    </xf>
    <xf numFmtId="0" fontId="10" fillId="0" borderId="20" xfId="41" applyFont="1" applyFill="1" applyBorder="1" applyAlignment="1">
      <alignment horizontal="center" vertical="center"/>
      <protection/>
    </xf>
    <xf numFmtId="172" fontId="12" fillId="0" borderId="90" xfId="41" applyNumberFormat="1" applyFont="1" applyFill="1" applyBorder="1" applyAlignment="1">
      <alignment horizontal="center" vertical="center"/>
      <protection/>
    </xf>
    <xf numFmtId="0" fontId="10" fillId="0" borderId="30" xfId="41" applyFont="1" applyFill="1" applyBorder="1" applyAlignment="1">
      <alignment horizontal="center" vertical="center"/>
      <protection/>
    </xf>
    <xf numFmtId="172" fontId="11" fillId="0" borderId="91" xfId="41" applyNumberFormat="1" applyFont="1" applyFill="1" applyBorder="1" applyAlignment="1">
      <alignment horizontal="center" vertical="center"/>
      <protection/>
    </xf>
    <xf numFmtId="0" fontId="10" fillId="0" borderId="88" xfId="41" applyFont="1" applyFill="1" applyBorder="1" applyAlignment="1">
      <alignment horizontal="center" vertical="center"/>
      <protection/>
    </xf>
    <xf numFmtId="49" fontId="10" fillId="35" borderId="79" xfId="41" applyNumberFormat="1" applyFont="1" applyFill="1" applyBorder="1" applyAlignment="1">
      <alignment horizontal="center" vertical="center"/>
      <protection/>
    </xf>
    <xf numFmtId="172" fontId="12" fillId="35" borderId="49" xfId="41" applyNumberFormat="1" applyFont="1" applyFill="1" applyBorder="1" applyAlignment="1">
      <alignment horizontal="center" vertical="center"/>
      <protection/>
    </xf>
    <xf numFmtId="172" fontId="12" fillId="35" borderId="51" xfId="41" applyNumberFormat="1" applyFont="1" applyFill="1" applyBorder="1" applyAlignment="1">
      <alignment horizontal="center" vertical="center"/>
      <protection/>
    </xf>
    <xf numFmtId="0" fontId="3" fillId="0" borderId="67" xfId="41" applyFont="1" applyFill="1" applyBorder="1" applyAlignment="1">
      <alignment horizontal="center" vertical="center" wrapText="1"/>
      <protection/>
    </xf>
    <xf numFmtId="0" fontId="10" fillId="0" borderId="42" xfId="41" applyFont="1" applyFill="1" applyBorder="1" applyAlignment="1">
      <alignment horizontal="left" vertical="center" wrapText="1"/>
      <protection/>
    </xf>
    <xf numFmtId="0" fontId="10" fillId="0" borderId="18" xfId="41" applyFont="1" applyFill="1" applyBorder="1" applyAlignment="1">
      <alignment horizontal="left" vertical="center" wrapText="1"/>
      <protection/>
    </xf>
    <xf numFmtId="0" fontId="10" fillId="0" borderId="92" xfId="41" applyFont="1" applyFill="1" applyBorder="1" applyAlignment="1">
      <alignment horizontal="left" vertical="center" wrapText="1"/>
      <protection/>
    </xf>
    <xf numFmtId="0" fontId="10" fillId="0" borderId="29" xfId="41" applyFont="1" applyFill="1" applyBorder="1" applyAlignment="1">
      <alignment horizontal="left" vertical="center" wrapText="1"/>
      <protection/>
    </xf>
    <xf numFmtId="0" fontId="10" fillId="0" borderId="93" xfId="41" applyFont="1" applyFill="1" applyBorder="1" applyAlignment="1">
      <alignment horizontal="left" vertical="center" wrapText="1"/>
      <protection/>
    </xf>
    <xf numFmtId="0" fontId="10" fillId="0" borderId="35" xfId="41" applyFont="1" applyFill="1" applyBorder="1" applyAlignment="1">
      <alignment horizontal="left" vertical="center" wrapText="1"/>
      <protection/>
    </xf>
    <xf numFmtId="0" fontId="10" fillId="0" borderId="49" xfId="41" applyFont="1" applyFill="1" applyBorder="1" applyAlignment="1">
      <alignment horizontal="left" vertical="center" wrapText="1"/>
      <protection/>
    </xf>
    <xf numFmtId="172" fontId="11" fillId="0" borderId="88" xfId="41" applyNumberFormat="1" applyFont="1" applyFill="1" applyBorder="1" applyAlignment="1">
      <alignment horizontal="center" vertical="center" wrapText="1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7" fillId="0" borderId="94" xfId="41" applyFont="1" applyFill="1" applyBorder="1" applyAlignment="1">
      <alignment horizontal="right" vertical="center"/>
      <protection/>
    </xf>
    <xf numFmtId="0" fontId="3" fillId="0" borderId="95" xfId="41" applyNumberFormat="1" applyFont="1" applyFill="1" applyBorder="1" applyAlignment="1">
      <alignment horizontal="center" vertical="center"/>
      <protection/>
    </xf>
    <xf numFmtId="0" fontId="3" fillId="0" borderId="96" xfId="41" applyNumberFormat="1" applyFont="1" applyFill="1" applyBorder="1" applyAlignment="1">
      <alignment horizontal="center" vertical="center"/>
      <protection/>
    </xf>
    <xf numFmtId="0" fontId="13" fillId="35" borderId="7" xfId="41" applyFont="1" applyFill="1" applyBorder="1" applyAlignment="1">
      <alignment horizontal="left" vertical="center" wrapText="1"/>
      <protection/>
    </xf>
    <xf numFmtId="0" fontId="3" fillId="35" borderId="79" xfId="41" applyNumberFormat="1" applyFont="1" applyFill="1" applyBorder="1" applyAlignment="1">
      <alignment horizontal="center" vertical="center"/>
      <protection/>
    </xf>
    <xf numFmtId="0" fontId="3" fillId="35" borderId="34" xfId="41" applyNumberFormat="1" applyFont="1" applyFill="1" applyBorder="1" applyAlignment="1">
      <alignment horizontal="center" vertical="center"/>
      <protection/>
    </xf>
    <xf numFmtId="49" fontId="10" fillId="35" borderId="40" xfId="41" applyNumberFormat="1" applyFont="1" applyFill="1" applyBorder="1" applyAlignment="1">
      <alignment horizontal="center" vertical="center"/>
      <protection/>
    </xf>
    <xf numFmtId="49" fontId="3" fillId="35" borderId="40" xfId="41" applyNumberFormat="1" applyFont="1" applyFill="1" applyBorder="1" applyAlignment="1">
      <alignment horizontal="center" vertical="center"/>
      <protection/>
    </xf>
    <xf numFmtId="0" fontId="7" fillId="35" borderId="40" xfId="41" applyFont="1" applyFill="1" applyBorder="1" applyAlignment="1">
      <alignment horizontal="center" vertical="center"/>
      <protection/>
    </xf>
    <xf numFmtId="0" fontId="13" fillId="35" borderId="40" xfId="41" applyFont="1" applyFill="1" applyBorder="1" applyAlignment="1">
      <alignment horizontal="left" vertical="center" wrapText="1"/>
      <protection/>
    </xf>
    <xf numFmtId="0" fontId="3" fillId="35" borderId="40" xfId="41" applyNumberFormat="1" applyFont="1" applyFill="1" applyBorder="1" applyAlignment="1">
      <alignment horizontal="center" vertical="center"/>
      <protection/>
    </xf>
    <xf numFmtId="0" fontId="3" fillId="35" borderId="41" xfId="41" applyNumberFormat="1" applyFont="1" applyFill="1" applyBorder="1" applyAlignment="1">
      <alignment horizontal="center" vertical="center"/>
      <protection/>
    </xf>
    <xf numFmtId="49" fontId="10" fillId="34" borderId="97" xfId="41" applyNumberFormat="1" applyFont="1" applyFill="1" applyBorder="1" applyAlignment="1">
      <alignment horizontal="center" vertical="top"/>
      <protection/>
    </xf>
    <xf numFmtId="49" fontId="10" fillId="0" borderId="98" xfId="41" applyNumberFormat="1" applyFont="1" applyFill="1" applyBorder="1" applyAlignment="1">
      <alignment horizontal="center" vertical="center"/>
      <protection/>
    </xf>
    <xf numFmtId="49" fontId="10" fillId="0" borderId="99" xfId="41" applyNumberFormat="1" applyFont="1" applyFill="1" applyBorder="1" applyAlignment="1">
      <alignment horizontal="center" vertical="center"/>
      <protection/>
    </xf>
    <xf numFmtId="49" fontId="3" fillId="0" borderId="30" xfId="41" applyNumberFormat="1" applyFont="1" applyFill="1" applyBorder="1" applyAlignment="1">
      <alignment horizontal="center" vertical="center"/>
      <protection/>
    </xf>
    <xf numFmtId="0" fontId="7" fillId="0" borderId="30" xfId="41" applyFont="1" applyFill="1" applyBorder="1" applyAlignment="1">
      <alignment horizontal="center" vertical="center"/>
      <protection/>
    </xf>
    <xf numFmtId="49" fontId="10" fillId="0" borderId="86" xfId="41" applyNumberFormat="1" applyFont="1" applyFill="1" applyBorder="1" applyAlignment="1">
      <alignment horizontal="center" vertical="center"/>
      <protection/>
    </xf>
    <xf numFmtId="0" fontId="7" fillId="0" borderId="29" xfId="41" applyFont="1" applyFill="1" applyBorder="1" applyAlignment="1">
      <alignment horizontal="center" vertical="center"/>
      <protection/>
    </xf>
    <xf numFmtId="49" fontId="13" fillId="34" borderId="52" xfId="41" applyNumberFormat="1" applyFont="1" applyFill="1" applyBorder="1" applyAlignment="1">
      <alignment horizontal="center" vertical="top"/>
      <protection/>
    </xf>
    <xf numFmtId="49" fontId="10" fillId="0" borderId="100" xfId="41" applyNumberFormat="1" applyFont="1" applyFill="1" applyBorder="1" applyAlignment="1">
      <alignment horizontal="center" vertical="center"/>
      <protection/>
    </xf>
    <xf numFmtId="49" fontId="10" fillId="0" borderId="12" xfId="41" applyNumberFormat="1" applyFont="1" applyFill="1" applyBorder="1" applyAlignment="1">
      <alignment horizontal="center" vertical="center"/>
      <protection/>
    </xf>
    <xf numFmtId="49" fontId="3" fillId="0" borderId="33" xfId="41" applyNumberFormat="1" applyFont="1" applyFill="1" applyBorder="1" applyAlignment="1">
      <alignment horizontal="center" vertical="center"/>
      <protection/>
    </xf>
    <xf numFmtId="49" fontId="10" fillId="0" borderId="30" xfId="41" applyNumberFormat="1" applyFont="1" applyFill="1" applyBorder="1" applyAlignment="1">
      <alignment horizontal="center" vertical="center"/>
      <protection/>
    </xf>
    <xf numFmtId="0" fontId="10" fillId="0" borderId="29" xfId="41" applyFont="1" applyFill="1" applyBorder="1" applyAlignment="1">
      <alignment horizontal="center" vertical="center"/>
      <protection/>
    </xf>
    <xf numFmtId="172" fontId="12" fillId="0" borderId="33" xfId="41" applyNumberFormat="1" applyFont="1" applyFill="1" applyBorder="1" applyAlignment="1">
      <alignment horizontal="center" vertical="center"/>
      <protection/>
    </xf>
    <xf numFmtId="0" fontId="10" fillId="0" borderId="61" xfId="41" applyFont="1" applyFill="1" applyBorder="1" applyAlignment="1">
      <alignment horizontal="center" vertical="center"/>
      <protection/>
    </xf>
    <xf numFmtId="0" fontId="7" fillId="0" borderId="81" xfId="41" applyFont="1" applyFill="1" applyBorder="1" applyAlignment="1">
      <alignment horizontal="right" vertical="center"/>
      <protection/>
    </xf>
    <xf numFmtId="49" fontId="10" fillId="34" borderId="38" xfId="41" applyNumberFormat="1" applyFont="1" applyFill="1" applyBorder="1" applyAlignment="1">
      <alignment horizontal="center" vertical="center"/>
      <protection/>
    </xf>
    <xf numFmtId="49" fontId="10" fillId="35" borderId="39" xfId="41" applyNumberFormat="1" applyFont="1" applyFill="1" applyBorder="1" applyAlignment="1">
      <alignment horizontal="center" vertical="center"/>
      <protection/>
    </xf>
    <xf numFmtId="172" fontId="10" fillId="35" borderId="41" xfId="41" applyNumberFormat="1" applyFont="1" applyFill="1" applyBorder="1" applyAlignment="1">
      <alignment horizontal="center" vertical="center"/>
      <protection/>
    </xf>
    <xf numFmtId="0" fontId="3" fillId="0" borderId="41" xfId="41" applyFont="1" applyFill="1" applyBorder="1" applyAlignment="1">
      <alignment horizontal="center" vertical="center" wrapText="1"/>
      <protection/>
    </xf>
    <xf numFmtId="49" fontId="10" fillId="35" borderId="101" xfId="41" applyNumberFormat="1" applyFont="1" applyFill="1" applyBorder="1" applyAlignment="1">
      <alignment horizontal="center" vertical="center"/>
      <protection/>
    </xf>
    <xf numFmtId="0" fontId="10" fillId="0" borderId="41" xfId="41" applyFont="1" applyFill="1" applyBorder="1" applyAlignment="1">
      <alignment horizontal="left" vertical="center" wrapText="1"/>
      <protection/>
    </xf>
    <xf numFmtId="0" fontId="11" fillId="0" borderId="20" xfId="41" applyNumberFormat="1" applyFont="1" applyFill="1" applyBorder="1" applyAlignment="1">
      <alignment horizontal="center" vertical="center" wrapText="1"/>
      <protection/>
    </xf>
    <xf numFmtId="0" fontId="12" fillId="0" borderId="7" xfId="41" applyNumberFormat="1" applyFont="1" applyFill="1" applyBorder="1" applyAlignment="1">
      <alignment horizontal="center" vertical="center"/>
      <protection/>
    </xf>
    <xf numFmtId="0" fontId="12" fillId="36" borderId="7" xfId="41" applyNumberFormat="1" applyFont="1" applyFill="1" applyBorder="1" applyAlignment="1">
      <alignment horizontal="center" vertical="center"/>
      <protection/>
    </xf>
    <xf numFmtId="0" fontId="11" fillId="0" borderId="80" xfId="41" applyNumberFormat="1" applyFont="1" applyFill="1" applyBorder="1" applyAlignment="1">
      <alignment horizontal="center" vertical="center"/>
      <protection/>
    </xf>
    <xf numFmtId="0" fontId="11" fillId="0" borderId="102" xfId="41" applyNumberFormat="1" applyFont="1" applyFill="1" applyBorder="1" applyAlignment="1">
      <alignment horizontal="center" vertical="center"/>
      <protection/>
    </xf>
    <xf numFmtId="0" fontId="11" fillId="36" borderId="103" xfId="41" applyNumberFormat="1" applyFont="1" applyFill="1" applyBorder="1" applyAlignment="1">
      <alignment horizontal="center" vertical="center"/>
      <protection/>
    </xf>
    <xf numFmtId="0" fontId="11" fillId="0" borderId="20" xfId="41" applyNumberFormat="1" applyFont="1" applyFill="1" applyBorder="1" applyAlignment="1">
      <alignment horizontal="center" vertical="center"/>
      <protection/>
    </xf>
    <xf numFmtId="0" fontId="3" fillId="0" borderId="104" xfId="41" applyFont="1" applyFill="1" applyBorder="1" applyAlignment="1">
      <alignment horizontal="center" vertical="center" wrapText="1"/>
      <protection/>
    </xf>
    <xf numFmtId="0" fontId="3" fillId="0" borderId="91" xfId="41" applyFont="1" applyFill="1" applyBorder="1" applyAlignment="1">
      <alignment horizontal="center" vertical="center" wrapText="1"/>
      <protection/>
    </xf>
    <xf numFmtId="0" fontId="11" fillId="0" borderId="42" xfId="41" applyNumberFormat="1" applyFont="1" applyFill="1" applyBorder="1" applyAlignment="1">
      <alignment horizontal="center" vertical="center"/>
      <protection/>
    </xf>
    <xf numFmtId="0" fontId="11" fillId="0" borderId="105" xfId="41" applyNumberFormat="1" applyFont="1" applyFill="1" applyBorder="1" applyAlignment="1">
      <alignment horizontal="center" vertical="center"/>
      <protection/>
    </xf>
    <xf numFmtId="0" fontId="11" fillId="36" borderId="62" xfId="41" applyNumberFormat="1" applyFont="1" applyFill="1" applyBorder="1" applyAlignment="1">
      <alignment horizontal="center" vertical="center"/>
      <protection/>
    </xf>
    <xf numFmtId="0" fontId="11" fillId="0" borderId="29" xfId="41" applyNumberFormat="1" applyFont="1" applyFill="1" applyBorder="1" applyAlignment="1">
      <alignment horizontal="center" vertical="center"/>
      <protection/>
    </xf>
    <xf numFmtId="49" fontId="10" fillId="0" borderId="92" xfId="41" applyNumberFormat="1" applyFont="1" applyFill="1" applyBorder="1" applyAlignment="1">
      <alignment horizontal="right" vertical="center"/>
      <protection/>
    </xf>
    <xf numFmtId="49" fontId="10" fillId="0" borderId="93" xfId="41" applyNumberFormat="1" applyFont="1" applyFill="1" applyBorder="1" applyAlignment="1">
      <alignment horizontal="right" vertical="center"/>
      <protection/>
    </xf>
    <xf numFmtId="49" fontId="3" fillId="0" borderId="49" xfId="41" applyNumberFormat="1" applyFont="1" applyFill="1" applyBorder="1" applyAlignment="1">
      <alignment horizontal="center" vertical="center"/>
      <protection/>
    </xf>
    <xf numFmtId="49" fontId="20" fillId="34" borderId="8" xfId="41" applyNumberFormat="1" applyFont="1" applyFill="1" applyBorder="1" applyAlignment="1">
      <alignment vertical="center"/>
      <protection/>
    </xf>
    <xf numFmtId="49" fontId="20" fillId="35" borderId="79" xfId="41" applyNumberFormat="1" applyFont="1" applyFill="1" applyBorder="1" applyAlignment="1">
      <alignment vertical="center"/>
      <protection/>
    </xf>
    <xf numFmtId="2" fontId="2" fillId="35" borderId="79" xfId="41" applyNumberFormat="1" applyFill="1" applyBorder="1" applyAlignment="1">
      <alignment vertical="center"/>
      <protection/>
    </xf>
    <xf numFmtId="172" fontId="10" fillId="35" borderId="100" xfId="41" applyNumberFormat="1" applyFont="1" applyFill="1" applyBorder="1" applyAlignment="1">
      <alignment horizontal="center" vertical="center"/>
      <protection/>
    </xf>
    <xf numFmtId="2" fontId="10" fillId="35" borderId="100" xfId="41" applyNumberFormat="1" applyFont="1" applyFill="1" applyBorder="1" applyAlignment="1">
      <alignment horizontal="center" vertical="center"/>
      <protection/>
    </xf>
    <xf numFmtId="0" fontId="13" fillId="35" borderId="100" xfId="41" applyFont="1" applyFill="1" applyBorder="1" applyAlignment="1">
      <alignment horizontal="left" vertical="center" wrapText="1"/>
      <protection/>
    </xf>
    <xf numFmtId="0" fontId="3" fillId="35" borderId="12" xfId="41" applyNumberFormat="1" applyFont="1" applyFill="1" applyBorder="1" applyAlignment="1">
      <alignment horizontal="center" vertical="center"/>
      <protection/>
    </xf>
    <xf numFmtId="0" fontId="3" fillId="35" borderId="14" xfId="41" applyNumberFormat="1" applyFont="1" applyFill="1" applyBorder="1" applyAlignment="1">
      <alignment horizontal="center" vertical="center"/>
      <protection/>
    </xf>
    <xf numFmtId="49" fontId="12" fillId="34" borderId="38" xfId="41" applyNumberFormat="1" applyFont="1" applyFill="1" applyBorder="1" applyAlignment="1">
      <alignment vertical="center"/>
      <protection/>
    </xf>
    <xf numFmtId="49" fontId="12" fillId="34" borderId="39" xfId="41" applyNumberFormat="1" applyFont="1" applyFill="1" applyBorder="1" applyAlignment="1">
      <alignment vertical="center"/>
      <protection/>
    </xf>
    <xf numFmtId="49" fontId="21" fillId="34" borderId="39" xfId="41" applyNumberFormat="1" applyFont="1" applyFill="1" applyBorder="1" applyAlignment="1">
      <alignment vertical="center"/>
      <protection/>
    </xf>
    <xf numFmtId="172" fontId="10" fillId="34" borderId="85" xfId="41" applyNumberFormat="1" applyFont="1" applyFill="1" applyBorder="1" applyAlignment="1">
      <alignment horizontal="center" vertical="center"/>
      <protection/>
    </xf>
    <xf numFmtId="2" fontId="10" fillId="34" borderId="101" xfId="41" applyNumberFormat="1" applyFont="1" applyFill="1" applyBorder="1" applyAlignment="1">
      <alignment horizontal="center" vertical="center"/>
      <protection/>
    </xf>
    <xf numFmtId="0" fontId="13" fillId="34" borderId="101" xfId="41" applyFont="1" applyFill="1" applyBorder="1" applyAlignment="1">
      <alignment horizontal="left" vertical="center" wrapText="1"/>
      <protection/>
    </xf>
    <xf numFmtId="0" fontId="3" fillId="34" borderId="39" xfId="41" applyNumberFormat="1" applyFont="1" applyFill="1" applyBorder="1" applyAlignment="1">
      <alignment horizontal="center" vertical="center"/>
      <protection/>
    </xf>
    <xf numFmtId="0" fontId="3" fillId="34" borderId="85" xfId="41" applyNumberFormat="1" applyFont="1" applyFill="1" applyBorder="1" applyAlignment="1">
      <alignment horizontal="center" vertical="center"/>
      <protection/>
    </xf>
    <xf numFmtId="172" fontId="12" fillId="38" borderId="106" xfId="41" applyNumberFormat="1" applyFont="1" applyFill="1" applyBorder="1" applyAlignment="1">
      <alignment horizontal="center" vertical="top"/>
      <protection/>
    </xf>
    <xf numFmtId="172" fontId="10" fillId="0" borderId="107" xfId="41" applyNumberFormat="1" applyFont="1" applyFill="1" applyBorder="1" applyAlignment="1">
      <alignment vertical="top"/>
      <protection/>
    </xf>
    <xf numFmtId="172" fontId="10" fillId="0" borderId="70" xfId="41" applyNumberFormat="1" applyFont="1" applyFill="1" applyBorder="1" applyAlignment="1">
      <alignment vertical="top"/>
      <protection/>
    </xf>
    <xf numFmtId="172" fontId="10" fillId="0" borderId="43" xfId="41" applyNumberFormat="1" applyFont="1" applyFill="1" applyBorder="1" applyAlignment="1">
      <alignment vertical="top"/>
      <protection/>
    </xf>
    <xf numFmtId="172" fontId="10" fillId="38" borderId="108" xfId="41" applyNumberFormat="1" applyFont="1" applyFill="1" applyBorder="1" applyAlignment="1">
      <alignment horizontal="center" vertical="top"/>
      <protection/>
    </xf>
    <xf numFmtId="172" fontId="10" fillId="0" borderId="0" xfId="41" applyNumberFormat="1" applyFont="1" applyFill="1" applyBorder="1" applyAlignment="1">
      <alignment horizontal="center" vertical="top"/>
      <protection/>
    </xf>
    <xf numFmtId="172" fontId="10" fillId="0" borderId="42" xfId="41" applyNumberFormat="1" applyFont="1" applyFill="1" applyBorder="1" applyAlignment="1">
      <alignment horizontal="center" vertical="top"/>
      <protection/>
    </xf>
    <xf numFmtId="172" fontId="10" fillId="38" borderId="109" xfId="41" applyNumberFormat="1" applyFont="1" applyFill="1" applyBorder="1" applyAlignment="1">
      <alignment horizontal="center" vertical="top"/>
      <protection/>
    </xf>
    <xf numFmtId="0" fontId="10" fillId="38" borderId="110" xfId="41" applyFont="1" applyFill="1" applyBorder="1" applyAlignment="1">
      <alignment horizontal="center" vertical="top"/>
      <protection/>
    </xf>
    <xf numFmtId="0" fontId="7" fillId="0" borderId="111" xfId="41" applyFont="1" applyBorder="1" applyAlignment="1">
      <alignment horizontal="right" vertical="top"/>
      <protection/>
    </xf>
    <xf numFmtId="0" fontId="7" fillId="0" borderId="112" xfId="41" applyFont="1" applyBorder="1" applyAlignment="1">
      <alignment horizontal="right" vertical="top"/>
      <protection/>
    </xf>
    <xf numFmtId="172" fontId="10" fillId="38" borderId="113" xfId="41" applyNumberFormat="1" applyFont="1" applyFill="1" applyBorder="1" applyAlignment="1">
      <alignment horizontal="center" vertical="top"/>
      <protection/>
    </xf>
    <xf numFmtId="0" fontId="3" fillId="0" borderId="114" xfId="41" applyFont="1" applyBorder="1" applyAlignment="1">
      <alignment horizontal="center" vertical="top"/>
      <protection/>
    </xf>
    <xf numFmtId="0" fontId="3" fillId="0" borderId="112" xfId="41" applyFont="1" applyBorder="1" applyAlignment="1">
      <alignment horizontal="center" vertical="top"/>
      <protection/>
    </xf>
    <xf numFmtId="0" fontId="3" fillId="0" borderId="115" xfId="41" applyFont="1" applyBorder="1" applyAlignment="1">
      <alignment horizontal="center" vertical="top"/>
      <protection/>
    </xf>
    <xf numFmtId="172" fontId="10" fillId="38" borderId="116" xfId="41" applyNumberFormat="1" applyFont="1" applyFill="1" applyBorder="1" applyAlignment="1">
      <alignment horizontal="center" vertical="top"/>
      <protection/>
    </xf>
    <xf numFmtId="172" fontId="3" fillId="0" borderId="0" xfId="41" applyNumberFormat="1" applyFont="1" applyAlignment="1">
      <alignment vertical="top"/>
      <protection/>
    </xf>
    <xf numFmtId="0" fontId="24" fillId="0" borderId="0" xfId="0" applyFont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right" vertical="top" wrapText="1"/>
    </xf>
    <xf numFmtId="172" fontId="17" fillId="0" borderId="0" xfId="0" applyNumberFormat="1" applyFont="1" applyFill="1" applyBorder="1" applyAlignment="1">
      <alignment horizontal="center" vertical="top" wrapText="1"/>
    </xf>
    <xf numFmtId="172" fontId="16" fillId="0" borderId="0" xfId="0" applyNumberFormat="1" applyFont="1" applyBorder="1" applyAlignment="1">
      <alignment vertical="top"/>
    </xf>
    <xf numFmtId="49" fontId="24" fillId="39" borderId="0" xfId="0" applyNumberFormat="1" applyFont="1" applyFill="1" applyBorder="1" applyAlignment="1">
      <alignment horizontal="center" vertical="center"/>
    </xf>
    <xf numFmtId="49" fontId="24" fillId="4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9" borderId="0" xfId="41" applyFont="1" applyFill="1" applyBorder="1" applyAlignment="1">
      <alignment vertical="top"/>
      <protection/>
    </xf>
    <xf numFmtId="0" fontId="3" fillId="39" borderId="0" xfId="41" applyFont="1" applyFill="1" applyBorder="1" applyAlignment="1">
      <alignment horizontal="center" vertical="top"/>
      <protection/>
    </xf>
    <xf numFmtId="172" fontId="24" fillId="0" borderId="0" xfId="0" applyNumberFormat="1" applyFont="1" applyFill="1" applyBorder="1" applyAlignment="1">
      <alignment horizontal="right" vertical="top" wrapText="1"/>
    </xf>
    <xf numFmtId="0" fontId="24" fillId="39" borderId="0" xfId="0" applyFont="1" applyFill="1" applyBorder="1" applyAlignment="1">
      <alignment horizontal="left" vertical="center" wrapText="1"/>
    </xf>
    <xf numFmtId="172" fontId="24" fillId="39" borderId="0" xfId="0" applyNumberFormat="1" applyFont="1" applyFill="1" applyBorder="1" applyAlignment="1">
      <alignment horizontal="left" vertical="center"/>
    </xf>
    <xf numFmtId="172" fontId="24" fillId="39" borderId="0" xfId="0" applyNumberFormat="1" applyFont="1" applyFill="1" applyBorder="1" applyAlignment="1">
      <alignment horizontal="left" vertical="center" wrapText="1"/>
    </xf>
    <xf numFmtId="0" fontId="25" fillId="39" borderId="0" xfId="0" applyFont="1" applyFill="1" applyBorder="1" applyAlignment="1">
      <alignment horizontal="left" vertical="center" wrapText="1"/>
    </xf>
    <xf numFmtId="172" fontId="25" fillId="39" borderId="0" xfId="0" applyNumberFormat="1" applyFont="1" applyFill="1" applyBorder="1" applyAlignment="1">
      <alignment horizontal="left" vertical="center"/>
    </xf>
    <xf numFmtId="0" fontId="24" fillId="40" borderId="0" xfId="0" applyFont="1" applyFill="1" applyBorder="1" applyAlignment="1">
      <alignment horizontal="left" vertical="center"/>
    </xf>
    <xf numFmtId="0" fontId="25" fillId="40" borderId="0" xfId="0" applyFont="1" applyFill="1" applyBorder="1" applyAlignment="1">
      <alignment horizontal="left" vertical="center" wrapText="1"/>
    </xf>
    <xf numFmtId="172" fontId="25" fillId="40" borderId="0" xfId="0" applyNumberFormat="1" applyFont="1" applyFill="1" applyBorder="1" applyAlignment="1">
      <alignment horizontal="left" vertical="center"/>
    </xf>
    <xf numFmtId="0" fontId="7" fillId="0" borderId="49" xfId="41" applyFont="1" applyFill="1" applyBorder="1" applyAlignment="1">
      <alignment horizontal="right" vertical="center"/>
      <protection/>
    </xf>
    <xf numFmtId="172" fontId="11" fillId="0" borderId="81" xfId="41" applyNumberFormat="1" applyFont="1" applyFill="1" applyBorder="1" applyAlignment="1">
      <alignment horizontal="center" vertical="center"/>
      <protection/>
    </xf>
    <xf numFmtId="49" fontId="10" fillId="0" borderId="117" xfId="41" applyNumberFormat="1" applyFont="1" applyFill="1" applyBorder="1" applyAlignment="1">
      <alignment horizontal="center" vertical="center"/>
      <protection/>
    </xf>
    <xf numFmtId="172" fontId="12" fillId="0" borderId="46" xfId="41" applyNumberFormat="1" applyFont="1" applyFill="1" applyBorder="1" applyAlignment="1">
      <alignment horizontal="center" vertical="center"/>
      <protection/>
    </xf>
    <xf numFmtId="172" fontId="11" fillId="36" borderId="20" xfId="41" applyNumberFormat="1" applyFont="1" applyFill="1" applyBorder="1" applyAlignment="1">
      <alignment horizontal="center" vertical="center"/>
      <protection/>
    </xf>
    <xf numFmtId="172" fontId="11" fillId="36" borderId="81" xfId="41" applyNumberFormat="1" applyFont="1" applyFill="1" applyBorder="1" applyAlignment="1">
      <alignment horizontal="center" vertical="center"/>
      <protection/>
    </xf>
    <xf numFmtId="172" fontId="12" fillId="36" borderId="44" xfId="41" applyNumberFormat="1" applyFont="1" applyFill="1" applyBorder="1" applyAlignment="1">
      <alignment horizontal="center" vertical="center"/>
      <protection/>
    </xf>
    <xf numFmtId="0" fontId="11" fillId="0" borderId="47" xfId="41" applyFont="1" applyFill="1" applyBorder="1" applyAlignment="1">
      <alignment horizontal="left" vertical="center" wrapText="1"/>
      <protection/>
    </xf>
    <xf numFmtId="9" fontId="16" fillId="0" borderId="40" xfId="41" applyNumberFormat="1" applyFont="1" applyFill="1" applyBorder="1" applyAlignment="1">
      <alignment horizontal="center" vertical="center"/>
      <protection/>
    </xf>
    <xf numFmtId="9" fontId="16" fillId="0" borderId="41" xfId="41" applyNumberFormat="1" applyFont="1" applyFill="1" applyBorder="1" applyAlignment="1">
      <alignment horizontal="center" vertical="center"/>
      <protection/>
    </xf>
    <xf numFmtId="9" fontId="16" fillId="0" borderId="39" xfId="41" applyNumberFormat="1" applyFont="1" applyFill="1" applyBorder="1" applyAlignment="1">
      <alignment horizontal="center" vertical="center"/>
      <protection/>
    </xf>
    <xf numFmtId="9" fontId="16" fillId="0" borderId="85" xfId="41" applyNumberFormat="1" applyFont="1" applyFill="1" applyBorder="1" applyAlignment="1">
      <alignment horizontal="center" vertical="center"/>
      <protection/>
    </xf>
    <xf numFmtId="0" fontId="27" fillId="0" borderId="50" xfId="41" applyFont="1" applyBorder="1" applyAlignment="1">
      <alignment horizontal="left" vertical="top" shrinkToFit="1"/>
      <protection/>
    </xf>
    <xf numFmtId="0" fontId="27" fillId="0" borderId="51" xfId="41" applyFont="1" applyBorder="1" applyAlignment="1">
      <alignment horizontal="left" vertical="top" shrinkToFit="1"/>
      <protection/>
    </xf>
    <xf numFmtId="0" fontId="11" fillId="0" borderId="30" xfId="41" applyFont="1" applyFill="1" applyBorder="1" applyAlignment="1">
      <alignment horizontal="center" vertical="center"/>
      <protection/>
    </xf>
    <xf numFmtId="0" fontId="11" fillId="37" borderId="35" xfId="41" applyFont="1" applyFill="1" applyBorder="1" applyAlignment="1">
      <alignment horizontal="right" vertical="top"/>
      <protection/>
    </xf>
    <xf numFmtId="172" fontId="11" fillId="37" borderId="34" xfId="41" applyNumberFormat="1" applyFont="1" applyFill="1" applyBorder="1" applyAlignment="1">
      <alignment horizontal="center" vertical="top"/>
      <protection/>
    </xf>
    <xf numFmtId="172" fontId="11" fillId="37" borderId="51" xfId="41" applyNumberFormat="1" applyFont="1" applyFill="1" applyBorder="1" applyAlignment="1">
      <alignment horizontal="center" vertical="top"/>
      <protection/>
    </xf>
    <xf numFmtId="172" fontId="11" fillId="36" borderId="50" xfId="41" applyNumberFormat="1" applyFont="1" applyFill="1" applyBorder="1" applyAlignment="1">
      <alignment horizontal="center" vertical="top"/>
      <protection/>
    </xf>
    <xf numFmtId="172" fontId="11" fillId="37" borderId="35" xfId="41" applyNumberFormat="1" applyFont="1" applyFill="1" applyBorder="1" applyAlignment="1">
      <alignment horizontal="center" vertical="top"/>
      <protection/>
    </xf>
    <xf numFmtId="0" fontId="63" fillId="0" borderId="18" xfId="41" applyFont="1" applyBorder="1" applyAlignment="1">
      <alignment horizontal="left" vertical="top" shrinkToFit="1"/>
      <protection/>
    </xf>
    <xf numFmtId="0" fontId="63" fillId="0" borderId="29" xfId="41" applyFont="1" applyBorder="1" applyAlignment="1">
      <alignment horizontal="left" vertical="top" shrinkToFit="1"/>
      <protection/>
    </xf>
    <xf numFmtId="0" fontId="63" fillId="0" borderId="44" xfId="41" applyFont="1" applyBorder="1" applyAlignment="1">
      <alignment horizontal="left" vertical="top" shrinkToFit="1"/>
      <protection/>
    </xf>
    <xf numFmtId="0" fontId="11" fillId="0" borderId="44" xfId="41" applyFont="1" applyBorder="1" applyAlignment="1">
      <alignment horizontal="left" vertical="top" shrinkToFit="1"/>
      <protection/>
    </xf>
    <xf numFmtId="173" fontId="11" fillId="0" borderId="47" xfId="41" applyNumberFormat="1" applyFont="1" applyBorder="1" applyAlignment="1">
      <alignment horizontal="left" vertical="top" shrinkToFit="1"/>
      <protection/>
    </xf>
    <xf numFmtId="173" fontId="11" fillId="36" borderId="47" xfId="41" applyNumberFormat="1" applyFont="1" applyFill="1" applyBorder="1" applyAlignment="1">
      <alignment horizontal="left" vertical="top" shrinkToFit="1"/>
      <protection/>
    </xf>
    <xf numFmtId="0" fontId="11" fillId="0" borderId="29" xfId="41" applyFont="1" applyBorder="1" applyAlignment="1">
      <alignment horizontal="left" vertical="top" shrinkToFit="1"/>
      <protection/>
    </xf>
    <xf numFmtId="173" fontId="11" fillId="0" borderId="42" xfId="41" applyNumberFormat="1" applyFont="1" applyBorder="1" applyAlignment="1">
      <alignment horizontal="left" vertical="top" shrinkToFit="1"/>
      <protection/>
    </xf>
    <xf numFmtId="173" fontId="11" fillId="36" borderId="0" xfId="41" applyNumberFormat="1" applyFont="1" applyFill="1" applyBorder="1" applyAlignment="1">
      <alignment horizontal="left" vertical="top" shrinkToFit="1"/>
      <protection/>
    </xf>
    <xf numFmtId="2" fontId="11" fillId="0" borderId="29" xfId="41" applyNumberFormat="1" applyFont="1" applyBorder="1" applyAlignment="1">
      <alignment horizontal="left" vertical="top" shrinkToFit="1"/>
      <protection/>
    </xf>
    <xf numFmtId="0" fontId="13" fillId="0" borderId="8" xfId="41" applyFont="1" applyFill="1" applyBorder="1" applyAlignment="1">
      <alignment horizontal="left" vertical="center" wrapText="1"/>
      <protection/>
    </xf>
    <xf numFmtId="173" fontId="3" fillId="0" borderId="0" xfId="41" applyNumberFormat="1" applyFont="1" applyAlignment="1">
      <alignment vertical="top"/>
      <protection/>
    </xf>
    <xf numFmtId="0" fontId="15" fillId="0" borderId="0" xfId="0" applyFont="1" applyAlignment="1">
      <alignment vertical="top"/>
    </xf>
    <xf numFmtId="0" fontId="1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top" wrapText="1"/>
    </xf>
    <xf numFmtId="172" fontId="18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49" fontId="15" fillId="41" borderId="118" xfId="0" applyNumberFormat="1" applyFont="1" applyFill="1" applyBorder="1" applyAlignment="1">
      <alignment horizontal="center" vertical="center"/>
    </xf>
    <xf numFmtId="0" fontId="18" fillId="41" borderId="118" xfId="0" applyFont="1" applyFill="1" applyBorder="1" applyAlignment="1">
      <alignment horizontal="left" vertical="center" wrapText="1"/>
    </xf>
    <xf numFmtId="172" fontId="18" fillId="41" borderId="118" xfId="0" applyNumberFormat="1" applyFont="1" applyFill="1" applyBorder="1" applyAlignment="1">
      <alignment horizontal="left" vertical="center"/>
    </xf>
    <xf numFmtId="49" fontId="15" fillId="0" borderId="118" xfId="0" applyNumberFormat="1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left" vertical="center" wrapText="1"/>
    </xf>
    <xf numFmtId="172" fontId="15" fillId="0" borderId="118" xfId="0" applyNumberFormat="1" applyFont="1" applyFill="1" applyBorder="1" applyAlignment="1">
      <alignment horizontal="left" vertical="center"/>
    </xf>
    <xf numFmtId="49" fontId="15" fillId="0" borderId="118" xfId="0" applyNumberFormat="1" applyFont="1" applyBorder="1" applyAlignment="1">
      <alignment horizontal="center" vertical="center"/>
    </xf>
    <xf numFmtId="172" fontId="15" fillId="0" borderId="118" xfId="0" applyNumberFormat="1" applyFont="1" applyFill="1" applyBorder="1" applyAlignment="1">
      <alignment horizontal="left" vertical="center" wrapText="1"/>
    </xf>
    <xf numFmtId="0" fontId="18" fillId="0" borderId="118" xfId="0" applyFont="1" applyFill="1" applyBorder="1" applyAlignment="1">
      <alignment horizontal="left" vertical="center" wrapText="1"/>
    </xf>
    <xf numFmtId="172" fontId="18" fillId="0" borderId="118" xfId="0" applyNumberFormat="1" applyFont="1" applyFill="1" applyBorder="1" applyAlignment="1">
      <alignment horizontal="left" vertical="center"/>
    </xf>
    <xf numFmtId="0" fontId="15" fillId="42" borderId="118" xfId="0" applyFont="1" applyFill="1" applyBorder="1" applyAlignment="1">
      <alignment horizontal="left" vertical="center"/>
    </xf>
    <xf numFmtId="0" fontId="0" fillId="0" borderId="119" xfId="0" applyBorder="1" applyAlignment="1">
      <alignment/>
    </xf>
    <xf numFmtId="172" fontId="15" fillId="42" borderId="118" xfId="0" applyNumberFormat="1" applyFont="1" applyFill="1" applyBorder="1" applyAlignment="1">
      <alignment horizontal="left" vertical="center"/>
    </xf>
    <xf numFmtId="172" fontId="11" fillId="37" borderId="81" xfId="41" applyNumberFormat="1" applyFont="1" applyFill="1" applyBorder="1" applyAlignment="1">
      <alignment horizontal="center" vertical="center"/>
      <protection/>
    </xf>
    <xf numFmtId="172" fontId="12" fillId="37" borderId="33" xfId="41" applyNumberFormat="1" applyFont="1" applyFill="1" applyBorder="1" applyAlignment="1">
      <alignment horizontal="center" vertical="center"/>
      <protection/>
    </xf>
    <xf numFmtId="172" fontId="12" fillId="36" borderId="33" xfId="41" applyNumberFormat="1" applyFont="1" applyFill="1" applyBorder="1" applyAlignment="1">
      <alignment horizontal="center" vertical="center"/>
      <protection/>
    </xf>
    <xf numFmtId="0" fontId="11" fillId="0" borderId="16" xfId="41" applyFont="1" applyBorder="1" applyAlignment="1">
      <alignment wrapText="1"/>
      <protection/>
    </xf>
    <xf numFmtId="0" fontId="13" fillId="0" borderId="28" xfId="41" applyFont="1" applyBorder="1" applyAlignment="1">
      <alignment vertical="center" wrapText="1"/>
      <protection/>
    </xf>
    <xf numFmtId="0" fontId="11" fillId="0" borderId="28" xfId="41" applyFont="1" applyBorder="1" applyAlignment="1">
      <alignment wrapText="1"/>
      <protection/>
    </xf>
    <xf numFmtId="0" fontId="12" fillId="0" borderId="88" xfId="41" applyFont="1" applyFill="1" applyBorder="1" applyAlignment="1">
      <alignment vertical="center"/>
      <protection/>
    </xf>
    <xf numFmtId="172" fontId="11" fillId="0" borderId="88" xfId="41" applyNumberFormat="1" applyFont="1" applyFill="1" applyBorder="1" applyAlignment="1">
      <alignment horizontal="center" vertical="center"/>
      <protection/>
    </xf>
    <xf numFmtId="172" fontId="11" fillId="36" borderId="88" xfId="41" applyNumberFormat="1" applyFont="1" applyFill="1" applyBorder="1" applyAlignment="1">
      <alignment horizontal="center" vertical="center"/>
      <protection/>
    </xf>
    <xf numFmtId="172" fontId="12" fillId="0" borderId="88" xfId="41" applyNumberFormat="1" applyFont="1" applyFill="1" applyBorder="1" applyAlignment="1">
      <alignment horizontal="center" vertical="center"/>
      <protection/>
    </xf>
    <xf numFmtId="172" fontId="12" fillId="36" borderId="88" xfId="41" applyNumberFormat="1" applyFont="1" applyFill="1" applyBorder="1" applyAlignment="1">
      <alignment horizontal="center" vertical="center"/>
      <protection/>
    </xf>
    <xf numFmtId="172" fontId="63" fillId="0" borderId="33" xfId="41" applyNumberFormat="1" applyFont="1" applyFill="1" applyBorder="1" applyAlignment="1">
      <alignment horizontal="center" vertical="center"/>
      <protection/>
    </xf>
    <xf numFmtId="172" fontId="12" fillId="0" borderId="20" xfId="41" applyNumberFormat="1" applyFont="1" applyFill="1" applyBorder="1" applyAlignment="1">
      <alignment horizontal="center" vertical="center"/>
      <protection/>
    </xf>
    <xf numFmtId="172" fontId="12" fillId="36" borderId="20" xfId="41" applyNumberFormat="1" applyFont="1" applyFill="1" applyBorder="1" applyAlignment="1">
      <alignment horizontal="center" vertical="center"/>
      <protection/>
    </xf>
    <xf numFmtId="172" fontId="11" fillId="0" borderId="33" xfId="41" applyNumberFormat="1" applyFont="1" applyFill="1" applyBorder="1" applyAlignment="1">
      <alignment horizontal="center" vertical="center"/>
      <protection/>
    </xf>
    <xf numFmtId="0" fontId="15" fillId="0" borderId="25" xfId="41" applyFont="1" applyBorder="1" applyAlignment="1">
      <alignment vertical="top" wrapText="1"/>
      <protection/>
    </xf>
    <xf numFmtId="172" fontId="12" fillId="0" borderId="52" xfId="41" applyNumberFormat="1" applyFont="1" applyFill="1" applyBorder="1" applyAlignment="1">
      <alignment horizontal="center" vertical="center"/>
      <protection/>
    </xf>
    <xf numFmtId="172" fontId="12" fillId="36" borderId="52" xfId="41" applyNumberFormat="1" applyFont="1" applyFill="1" applyBorder="1" applyAlignment="1">
      <alignment horizontal="center" vertical="center"/>
      <protection/>
    </xf>
    <xf numFmtId="172" fontId="11" fillId="0" borderId="44" xfId="41" applyNumberFormat="1" applyFont="1" applyFill="1" applyBorder="1" applyAlignment="1">
      <alignment horizontal="center" vertical="center"/>
      <protection/>
    </xf>
    <xf numFmtId="172" fontId="11" fillId="36" borderId="44" xfId="41" applyNumberFormat="1" applyFont="1" applyFill="1" applyBorder="1" applyAlignment="1">
      <alignment horizontal="center" vertical="center"/>
      <protection/>
    </xf>
    <xf numFmtId="172" fontId="11" fillId="0" borderId="44" xfId="41" applyNumberFormat="1" applyFont="1" applyFill="1" applyBorder="1" applyAlignment="1">
      <alignment horizontal="center" vertical="center" wrapText="1"/>
      <protection/>
    </xf>
    <xf numFmtId="172" fontId="11" fillId="0" borderId="20" xfId="41" applyNumberFormat="1" applyFont="1" applyFill="1" applyBorder="1" applyAlignment="1">
      <alignment horizontal="center" vertical="top"/>
      <protection/>
    </xf>
    <xf numFmtId="172" fontId="11" fillId="36" borderId="20" xfId="41" applyNumberFormat="1" applyFont="1" applyFill="1" applyBorder="1" applyAlignment="1">
      <alignment horizontal="center" vertical="top"/>
      <protection/>
    </xf>
    <xf numFmtId="172" fontId="12" fillId="0" borderId="88" xfId="41" applyNumberFormat="1" applyFont="1" applyFill="1" applyBorder="1" applyAlignment="1">
      <alignment horizontal="center" vertical="top"/>
      <protection/>
    </xf>
    <xf numFmtId="172" fontId="12" fillId="36" borderId="88" xfId="41" applyNumberFormat="1" applyFont="1" applyFill="1" applyBorder="1" applyAlignment="1">
      <alignment horizontal="center" vertical="top"/>
      <protection/>
    </xf>
    <xf numFmtId="172" fontId="11" fillId="0" borderId="88" xfId="41" applyNumberFormat="1" applyFont="1" applyFill="1" applyBorder="1" applyAlignment="1">
      <alignment horizontal="center" vertical="top"/>
      <protection/>
    </xf>
    <xf numFmtId="172" fontId="11" fillId="36" borderId="88" xfId="41" applyNumberFormat="1" applyFont="1" applyFill="1" applyBorder="1" applyAlignment="1">
      <alignment horizontal="center" vertical="top"/>
      <protection/>
    </xf>
    <xf numFmtId="172" fontId="11" fillId="0" borderId="33" xfId="41" applyNumberFormat="1" applyFont="1" applyFill="1" applyBorder="1" applyAlignment="1">
      <alignment horizontal="center" vertical="top"/>
      <protection/>
    </xf>
    <xf numFmtId="172" fontId="11" fillId="36" borderId="33" xfId="41" applyNumberFormat="1" applyFont="1" applyFill="1" applyBorder="1" applyAlignment="1">
      <alignment horizontal="center" vertical="top"/>
      <protection/>
    </xf>
    <xf numFmtId="0" fontId="17" fillId="0" borderId="44" xfId="41" applyFont="1" applyFill="1" applyBorder="1" applyAlignment="1">
      <alignment horizontal="center" vertical="top"/>
      <protection/>
    </xf>
    <xf numFmtId="172" fontId="11" fillId="0" borderId="44" xfId="41" applyNumberFormat="1" applyFont="1" applyFill="1" applyBorder="1" applyAlignment="1">
      <alignment horizontal="center" vertical="top"/>
      <protection/>
    </xf>
    <xf numFmtId="172" fontId="11" fillId="37" borderId="47" xfId="41" applyNumberFormat="1" applyFont="1" applyFill="1" applyBorder="1" applyAlignment="1">
      <alignment horizontal="center" vertical="center"/>
      <protection/>
    </xf>
    <xf numFmtId="172" fontId="11" fillId="36" borderId="43" xfId="41" applyNumberFormat="1" applyFont="1" applyFill="1" applyBorder="1" applyAlignment="1">
      <alignment horizontal="center" vertical="center"/>
      <protection/>
    </xf>
    <xf numFmtId="172" fontId="12" fillId="0" borderId="120" xfId="41" applyNumberFormat="1" applyFont="1" applyFill="1" applyBorder="1" applyAlignment="1">
      <alignment horizontal="center" vertical="top"/>
      <protection/>
    </xf>
    <xf numFmtId="172" fontId="12" fillId="36" borderId="120" xfId="41" applyNumberFormat="1" applyFont="1" applyFill="1" applyBorder="1" applyAlignment="1">
      <alignment horizontal="center" vertical="top"/>
      <protection/>
    </xf>
    <xf numFmtId="0" fontId="27" fillId="0" borderId="21" xfId="41" applyFont="1" applyBorder="1" applyAlignment="1">
      <alignment horizontal="left" vertical="top" shrinkToFit="1"/>
      <protection/>
    </xf>
    <xf numFmtId="0" fontId="27" fillId="0" borderId="22" xfId="41" applyFont="1" applyBorder="1" applyAlignment="1">
      <alignment horizontal="left" vertical="top" shrinkToFit="1"/>
      <protection/>
    </xf>
    <xf numFmtId="173" fontId="11" fillId="0" borderId="44" xfId="41" applyNumberFormat="1" applyFont="1" applyBorder="1" applyAlignment="1">
      <alignment horizontal="left" vertical="top" shrinkToFit="1"/>
      <protection/>
    </xf>
    <xf numFmtId="173" fontId="11" fillId="36" borderId="44" xfId="41" applyNumberFormat="1" applyFont="1" applyFill="1" applyBorder="1" applyAlignment="1">
      <alignment horizontal="left" vertical="top" shrinkToFit="1"/>
      <protection/>
    </xf>
    <xf numFmtId="0" fontId="13" fillId="0" borderId="20" xfId="41" applyFont="1" applyFill="1" applyBorder="1" applyAlignment="1">
      <alignment vertical="center" wrapText="1"/>
      <protection/>
    </xf>
    <xf numFmtId="49" fontId="10" fillId="0" borderId="121" xfId="41" applyNumberFormat="1" applyFont="1" applyFill="1" applyBorder="1" applyAlignment="1">
      <alignment horizontal="center" vertical="center"/>
      <protection/>
    </xf>
    <xf numFmtId="49" fontId="10" fillId="0" borderId="93" xfId="41" applyNumberFormat="1" applyFont="1" applyFill="1" applyBorder="1" applyAlignment="1">
      <alignment horizontal="center" vertical="center"/>
      <protection/>
    </xf>
    <xf numFmtId="0" fontId="7" fillId="0" borderId="122" xfId="41" applyFont="1" applyFill="1" applyBorder="1" applyAlignment="1">
      <alignment horizontal="right" vertical="center"/>
      <protection/>
    </xf>
    <xf numFmtId="49" fontId="10" fillId="0" borderId="123" xfId="41" applyNumberFormat="1" applyFont="1" applyFill="1" applyBorder="1" applyAlignment="1">
      <alignment horizontal="center" vertical="center"/>
      <protection/>
    </xf>
    <xf numFmtId="49" fontId="10" fillId="0" borderId="124" xfId="41" applyNumberFormat="1" applyFont="1" applyFill="1" applyBorder="1" applyAlignment="1">
      <alignment horizontal="center" vertical="center"/>
      <protection/>
    </xf>
    <xf numFmtId="0" fontId="7" fillId="0" borderId="50" xfId="41" applyFont="1" applyFill="1" applyBorder="1" applyAlignment="1">
      <alignment horizontal="right" vertical="center"/>
      <protection/>
    </xf>
    <xf numFmtId="0" fontId="10" fillId="0" borderId="107" xfId="41" applyFont="1" applyFill="1" applyBorder="1" applyAlignment="1">
      <alignment horizontal="center" vertical="center" wrapText="1"/>
      <protection/>
    </xf>
    <xf numFmtId="0" fontId="10" fillId="0" borderId="125" xfId="41" applyFont="1" applyFill="1" applyBorder="1" applyAlignment="1">
      <alignment horizontal="center" vertical="center" wrapText="1"/>
      <protection/>
    </xf>
    <xf numFmtId="0" fontId="7" fillId="0" borderId="0" xfId="41" applyFont="1" applyFill="1" applyBorder="1" applyAlignment="1">
      <alignment horizontal="right" vertical="center"/>
      <protection/>
    </xf>
    <xf numFmtId="0" fontId="7" fillId="0" borderId="57" xfId="41" applyFont="1" applyFill="1" applyBorder="1" applyAlignment="1">
      <alignment horizontal="center" vertical="center"/>
      <protection/>
    </xf>
    <xf numFmtId="0" fontId="11" fillId="36" borderId="20" xfId="41" applyNumberFormat="1" applyFont="1" applyFill="1" applyBorder="1" applyAlignment="1">
      <alignment horizontal="center" vertical="center" wrapText="1"/>
      <protection/>
    </xf>
    <xf numFmtId="0" fontId="11" fillId="0" borderId="88" xfId="41" applyNumberFormat="1" applyFont="1" applyFill="1" applyBorder="1" applyAlignment="1">
      <alignment horizontal="center" vertical="center" wrapText="1"/>
      <protection/>
    </xf>
    <xf numFmtId="0" fontId="11" fillId="36" borderId="88" xfId="41" applyNumberFormat="1" applyFont="1" applyFill="1" applyBorder="1" applyAlignment="1">
      <alignment horizontal="center" vertical="center" wrapText="1"/>
      <protection/>
    </xf>
    <xf numFmtId="0" fontId="12" fillId="0" borderId="81" xfId="41" applyNumberFormat="1" applyFont="1" applyFill="1" applyBorder="1" applyAlignment="1">
      <alignment horizontal="center" vertical="center" wrapText="1"/>
      <protection/>
    </xf>
    <xf numFmtId="0" fontId="12" fillId="36" borderId="81" xfId="41" applyNumberFormat="1" applyFont="1" applyFill="1" applyBorder="1" applyAlignment="1">
      <alignment horizontal="center" vertical="center" wrapText="1"/>
      <protection/>
    </xf>
    <xf numFmtId="172" fontId="11" fillId="36" borderId="30" xfId="41" applyNumberFormat="1" applyFont="1" applyFill="1" applyBorder="1" applyAlignment="1">
      <alignment horizontal="center" vertical="center"/>
      <protection/>
    </xf>
    <xf numFmtId="172" fontId="12" fillId="0" borderId="81" xfId="41" applyNumberFormat="1" applyFont="1" applyFill="1" applyBorder="1" applyAlignment="1">
      <alignment horizontal="center" vertical="center"/>
      <protection/>
    </xf>
    <xf numFmtId="172" fontId="12" fillId="36" borderId="81" xfId="41" applyNumberFormat="1" applyFont="1" applyFill="1" applyBorder="1" applyAlignment="1">
      <alignment horizontal="center" vertical="center"/>
      <protection/>
    </xf>
    <xf numFmtId="172" fontId="10" fillId="35" borderId="35" xfId="41" applyNumberFormat="1" applyFont="1" applyFill="1" applyBorder="1" applyAlignment="1">
      <alignment horizontal="center" vertical="center"/>
      <protection/>
    </xf>
    <xf numFmtId="0" fontId="13" fillId="0" borderId="49" xfId="41" applyFont="1" applyFill="1" applyBorder="1" applyAlignment="1">
      <alignment horizontal="left" vertical="center" wrapText="1"/>
      <protection/>
    </xf>
    <xf numFmtId="0" fontId="3" fillId="0" borderId="79" xfId="41" applyNumberFormat="1" applyFont="1" applyFill="1" applyBorder="1" applyAlignment="1">
      <alignment horizontal="center" vertical="center" textRotation="90" wrapText="1"/>
      <protection/>
    </xf>
    <xf numFmtId="0" fontId="3" fillId="0" borderId="51" xfId="41" applyNumberFormat="1" applyFont="1" applyFill="1" applyBorder="1" applyAlignment="1">
      <alignment horizontal="center" vertical="center" wrapText="1"/>
      <protection/>
    </xf>
    <xf numFmtId="0" fontId="13" fillId="0" borderId="20" xfId="41" applyFont="1" applyFill="1" applyBorder="1" applyAlignment="1">
      <alignment horizontal="left" vertical="center" wrapText="1"/>
      <protection/>
    </xf>
    <xf numFmtId="0" fontId="3" fillId="0" borderId="20" xfId="41" applyNumberFormat="1" applyFont="1" applyFill="1" applyBorder="1" applyAlignment="1">
      <alignment horizontal="center" vertical="center" wrapText="1"/>
      <protection/>
    </xf>
    <xf numFmtId="0" fontId="13" fillId="0" borderId="33" xfId="41" applyFont="1" applyFill="1" applyBorder="1" applyAlignment="1">
      <alignment horizontal="left" vertical="center" wrapText="1"/>
      <protection/>
    </xf>
    <xf numFmtId="0" fontId="3" fillId="0" borderId="33" xfId="41" applyNumberFormat="1" applyFont="1" applyFill="1" applyBorder="1" applyAlignment="1">
      <alignment horizontal="center" vertical="center" wrapText="1"/>
      <protection/>
    </xf>
    <xf numFmtId="0" fontId="13" fillId="0" borderId="7" xfId="41" applyFont="1" applyFill="1" applyBorder="1" applyAlignment="1">
      <alignment horizontal="left" vertical="center" wrapText="1"/>
      <protection/>
    </xf>
    <xf numFmtId="0" fontId="3" fillId="0" borderId="79" xfId="41" applyNumberFormat="1" applyFont="1" applyFill="1" applyBorder="1" applyAlignment="1">
      <alignment horizontal="center" vertical="center"/>
      <protection/>
    </xf>
    <xf numFmtId="0" fontId="3" fillId="0" borderId="34" xfId="41" applyNumberFormat="1" applyFont="1" applyFill="1" applyBorder="1" applyAlignment="1">
      <alignment horizontal="center" vertical="center"/>
      <protection/>
    </xf>
    <xf numFmtId="0" fontId="3" fillId="0" borderId="20" xfId="41" applyFont="1" applyFill="1" applyBorder="1" applyAlignment="1">
      <alignment horizontal="center" vertical="center" wrapText="1"/>
      <protection/>
    </xf>
    <xf numFmtId="0" fontId="13" fillId="0" borderId="33" xfId="41" applyFont="1" applyFill="1" applyBorder="1" applyAlignment="1">
      <alignment vertical="center" wrapText="1"/>
      <protection/>
    </xf>
    <xf numFmtId="0" fontId="3" fillId="0" borderId="33" xfId="41" applyFont="1" applyFill="1" applyBorder="1" applyAlignment="1">
      <alignment horizontal="center" vertical="center" wrapText="1"/>
      <protection/>
    </xf>
    <xf numFmtId="0" fontId="12" fillId="0" borderId="33" xfId="41" applyNumberFormat="1" applyFont="1" applyFill="1" applyBorder="1" applyAlignment="1">
      <alignment horizontal="center" vertical="center"/>
      <protection/>
    </xf>
    <xf numFmtId="0" fontId="12" fillId="36" borderId="33" xfId="41" applyNumberFormat="1" applyFont="1" applyFill="1" applyBorder="1" applyAlignment="1">
      <alignment horizontal="center" vertical="center"/>
      <protection/>
    </xf>
    <xf numFmtId="0" fontId="13" fillId="0" borderId="119" xfId="41" applyFont="1" applyFill="1" applyBorder="1" applyAlignment="1">
      <alignment vertical="center" wrapText="1"/>
      <protection/>
    </xf>
    <xf numFmtId="0" fontId="11" fillId="36" borderId="20" xfId="41" applyNumberFormat="1" applyFont="1" applyFill="1" applyBorder="1" applyAlignment="1">
      <alignment horizontal="center" vertical="center"/>
      <protection/>
    </xf>
    <xf numFmtId="0" fontId="11" fillId="0" borderId="88" xfId="41" applyNumberFormat="1" applyFont="1" applyFill="1" applyBorder="1" applyAlignment="1">
      <alignment horizontal="center" vertical="center"/>
      <protection/>
    </xf>
    <xf numFmtId="0" fontId="11" fillId="36" borderId="88" xfId="41" applyNumberFormat="1" applyFont="1" applyFill="1" applyBorder="1" applyAlignment="1">
      <alignment horizontal="center" vertical="center"/>
      <protection/>
    </xf>
    <xf numFmtId="0" fontId="13" fillId="0" borderId="33" xfId="41" applyFont="1" applyBorder="1" applyAlignment="1">
      <alignment vertical="center" wrapText="1"/>
      <protection/>
    </xf>
    <xf numFmtId="0" fontId="11" fillId="0" borderId="20" xfId="41" applyFont="1" applyFill="1" applyBorder="1" applyAlignment="1">
      <alignment horizontal="left" vertical="center" wrapText="1"/>
      <protection/>
    </xf>
    <xf numFmtId="49" fontId="16" fillId="0" borderId="20" xfId="41" applyNumberFormat="1" applyFont="1" applyFill="1" applyBorder="1" applyAlignment="1">
      <alignment horizontal="center" vertical="center"/>
      <protection/>
    </xf>
    <xf numFmtId="0" fontId="16" fillId="0" borderId="20" xfId="41" applyFont="1" applyFill="1" applyBorder="1" applyAlignment="1">
      <alignment horizontal="center" vertical="center"/>
      <protection/>
    </xf>
    <xf numFmtId="0" fontId="11" fillId="0" borderId="88" xfId="41" applyFont="1" applyFill="1" applyBorder="1" applyAlignment="1">
      <alignment horizontal="left" vertical="center" wrapText="1"/>
      <protection/>
    </xf>
    <xf numFmtId="49" fontId="16" fillId="0" borderId="88" xfId="41" applyNumberFormat="1" applyFont="1" applyFill="1" applyBorder="1" applyAlignment="1">
      <alignment horizontal="center" vertical="center"/>
      <protection/>
    </xf>
    <xf numFmtId="0" fontId="16" fillId="0" borderId="88" xfId="41" applyFont="1" applyFill="1" applyBorder="1" applyAlignment="1">
      <alignment horizontal="center" vertical="center"/>
      <protection/>
    </xf>
    <xf numFmtId="0" fontId="16" fillId="0" borderId="88" xfId="41" applyFont="1" applyFill="1" applyBorder="1" applyAlignment="1">
      <alignment horizontal="center" vertical="center" textRotation="90" wrapText="1"/>
      <protection/>
    </xf>
    <xf numFmtId="0" fontId="11" fillId="0" borderId="33" xfId="41" applyFont="1" applyFill="1" applyBorder="1" applyAlignment="1">
      <alignment horizontal="left" vertical="center" wrapText="1"/>
      <protection/>
    </xf>
    <xf numFmtId="0" fontId="16" fillId="0" borderId="33" xfId="41" applyFont="1" applyFill="1" applyBorder="1" applyAlignment="1">
      <alignment horizontal="center" vertical="center"/>
      <protection/>
    </xf>
    <xf numFmtId="1" fontId="16" fillId="0" borderId="20" xfId="41" applyNumberFormat="1" applyFont="1" applyFill="1" applyBorder="1" applyAlignment="1">
      <alignment horizontal="center" vertical="center"/>
      <protection/>
    </xf>
    <xf numFmtId="0" fontId="27" fillId="0" borderId="33" xfId="41" applyFont="1" applyBorder="1" applyAlignment="1">
      <alignment horizontal="center" vertical="center" wrapText="1"/>
      <protection/>
    </xf>
    <xf numFmtId="0" fontId="11" fillId="0" borderId="61" xfId="41" applyFont="1" applyFill="1" applyBorder="1" applyAlignment="1">
      <alignment vertical="top" wrapText="1"/>
      <protection/>
    </xf>
    <xf numFmtId="0" fontId="16" fillId="0" borderId="61" xfId="41" applyFont="1" applyFill="1" applyBorder="1" applyAlignment="1">
      <alignment horizontal="center" vertical="top"/>
      <protection/>
    </xf>
    <xf numFmtId="0" fontId="11" fillId="0" borderId="33" xfId="41" applyFont="1" applyFill="1" applyBorder="1" applyAlignment="1">
      <alignment vertical="top" wrapText="1"/>
      <protection/>
    </xf>
    <xf numFmtId="0" fontId="16" fillId="0" borderId="33" xfId="41" applyFont="1" applyFill="1" applyBorder="1" applyAlignment="1">
      <alignment horizontal="center" vertical="top"/>
      <protection/>
    </xf>
    <xf numFmtId="0" fontId="11" fillId="0" borderId="20" xfId="41" applyFont="1" applyFill="1" applyBorder="1" applyAlignment="1">
      <alignment vertical="top" wrapText="1"/>
      <protection/>
    </xf>
    <xf numFmtId="0" fontId="16" fillId="0" borderId="20" xfId="41" applyFont="1" applyFill="1" applyBorder="1" applyAlignment="1">
      <alignment horizontal="center" vertical="top"/>
      <protection/>
    </xf>
    <xf numFmtId="0" fontId="16" fillId="0" borderId="23" xfId="41" applyFont="1" applyBorder="1" applyAlignment="1">
      <alignment vertical="top"/>
      <protection/>
    </xf>
    <xf numFmtId="0" fontId="11" fillId="0" borderId="61" xfId="41" applyFont="1" applyFill="1" applyBorder="1" applyAlignment="1">
      <alignment horizontal="left" vertical="top" wrapText="1"/>
      <protection/>
    </xf>
    <xf numFmtId="9" fontId="16" fillId="0" borderId="61" xfId="41" applyNumberFormat="1" applyFont="1" applyFill="1" applyBorder="1" applyAlignment="1">
      <alignment horizontal="center" vertical="top" wrapText="1"/>
      <protection/>
    </xf>
    <xf numFmtId="9" fontId="11" fillId="0" borderId="61" xfId="41" applyNumberFormat="1" applyFont="1" applyFill="1" applyBorder="1" applyAlignment="1">
      <alignment horizontal="center" vertical="top"/>
      <protection/>
    </xf>
    <xf numFmtId="0" fontId="11" fillId="0" borderId="23" xfId="41" applyFont="1" applyFill="1" applyBorder="1" applyAlignment="1">
      <alignment horizontal="left" vertical="top" wrapText="1"/>
      <protection/>
    </xf>
    <xf numFmtId="0" fontId="11" fillId="0" borderId="23" xfId="41" applyFont="1" applyFill="1" applyBorder="1" applyAlignment="1">
      <alignment horizontal="center" vertical="top"/>
      <protection/>
    </xf>
    <xf numFmtId="0" fontId="11" fillId="0" borderId="88" xfId="41" applyFont="1" applyFill="1" applyBorder="1" applyAlignment="1">
      <alignment horizontal="left" vertical="top" wrapText="1"/>
      <protection/>
    </xf>
    <xf numFmtId="9" fontId="11" fillId="0" borderId="88" xfId="41" applyNumberFormat="1" applyFont="1" applyFill="1" applyBorder="1" applyAlignment="1">
      <alignment horizontal="center" vertical="top"/>
      <protection/>
    </xf>
    <xf numFmtId="0" fontId="11" fillId="0" borderId="126" xfId="41" applyFont="1" applyFill="1" applyBorder="1" applyAlignment="1">
      <alignment horizontal="left" vertical="top" wrapText="1"/>
      <protection/>
    </xf>
    <xf numFmtId="9" fontId="11" fillId="0" borderId="126" xfId="41" applyNumberFormat="1" applyFont="1" applyFill="1" applyBorder="1" applyAlignment="1">
      <alignment horizontal="center" vertical="top"/>
      <protection/>
    </xf>
    <xf numFmtId="0" fontId="11" fillId="0" borderId="126" xfId="41" applyFont="1" applyFill="1" applyBorder="1" applyAlignment="1">
      <alignment horizontal="center" vertical="top"/>
      <protection/>
    </xf>
    <xf numFmtId="172" fontId="11" fillId="37" borderId="92" xfId="41" applyNumberFormat="1" applyFont="1" applyFill="1" applyBorder="1" applyAlignment="1">
      <alignment horizontal="center" vertical="center"/>
      <protection/>
    </xf>
    <xf numFmtId="0" fontId="11" fillId="37" borderId="20" xfId="41" applyFont="1" applyFill="1" applyBorder="1" applyAlignment="1">
      <alignment horizontal="left" vertical="center" wrapText="1"/>
      <protection/>
    </xf>
    <xf numFmtId="0" fontId="16" fillId="37" borderId="20" xfId="41" applyFont="1" applyFill="1" applyBorder="1" applyAlignment="1">
      <alignment horizontal="center" vertical="top" wrapText="1"/>
      <protection/>
    </xf>
    <xf numFmtId="0" fontId="11" fillId="37" borderId="33" xfId="41" applyFont="1" applyFill="1" applyBorder="1" applyAlignment="1">
      <alignment horizontal="left" vertical="center" wrapText="1"/>
      <protection/>
    </xf>
    <xf numFmtId="0" fontId="16" fillId="37" borderId="33" xfId="41" applyFont="1" applyFill="1" applyBorder="1" applyAlignment="1">
      <alignment horizontal="center" vertical="top" wrapText="1"/>
      <protection/>
    </xf>
    <xf numFmtId="0" fontId="11" fillId="0" borderId="44" xfId="41" applyFont="1" applyFill="1" applyBorder="1" applyAlignment="1">
      <alignment horizontal="left" vertical="top" wrapText="1"/>
      <protection/>
    </xf>
    <xf numFmtId="0" fontId="11" fillId="0" borderId="44" xfId="41" applyFont="1" applyFill="1" applyBorder="1" applyAlignment="1">
      <alignment horizontal="center" vertical="top"/>
      <protection/>
    </xf>
    <xf numFmtId="0" fontId="16" fillId="0" borderId="18" xfId="41" applyFont="1" applyFill="1" applyBorder="1" applyAlignment="1">
      <alignment vertical="top"/>
      <protection/>
    </xf>
    <xf numFmtId="0" fontId="16" fillId="0" borderId="35" xfId="41" applyFont="1" applyFill="1" applyBorder="1" applyAlignment="1">
      <alignment vertical="top"/>
      <protection/>
    </xf>
    <xf numFmtId="0" fontId="16" fillId="0" borderId="20" xfId="41" applyFont="1" applyFill="1" applyBorder="1" applyAlignment="1">
      <alignment vertical="top"/>
      <protection/>
    </xf>
    <xf numFmtId="0" fontId="11" fillId="0" borderId="88" xfId="41" applyFont="1" applyBorder="1" applyAlignment="1">
      <alignment vertical="top" wrapText="1"/>
      <protection/>
    </xf>
    <xf numFmtId="0" fontId="16" fillId="0" borderId="88" xfId="41" applyFont="1" applyFill="1" applyBorder="1" applyAlignment="1">
      <alignment vertical="top"/>
      <protection/>
    </xf>
    <xf numFmtId="0" fontId="2" fillId="0" borderId="33" xfId="41" applyFont="1" applyBorder="1" applyAlignment="1">
      <alignment vertical="top" wrapText="1"/>
      <protection/>
    </xf>
    <xf numFmtId="0" fontId="16" fillId="0" borderId="33" xfId="41" applyFont="1" applyFill="1" applyBorder="1" applyAlignment="1">
      <alignment vertical="top"/>
      <protection/>
    </xf>
    <xf numFmtId="0" fontId="11" fillId="0" borderId="20" xfId="41" applyFont="1" applyFill="1" applyBorder="1" applyAlignment="1">
      <alignment horizontal="left" vertical="top" wrapText="1"/>
      <protection/>
    </xf>
    <xf numFmtId="0" fontId="16" fillId="0" borderId="88" xfId="41" applyFont="1" applyFill="1" applyBorder="1" applyAlignment="1">
      <alignment horizontal="center" vertical="top"/>
      <protection/>
    </xf>
    <xf numFmtId="0" fontId="16" fillId="0" borderId="33" xfId="41" applyNumberFormat="1" applyFont="1" applyFill="1" applyBorder="1" applyAlignment="1">
      <alignment horizontal="center" vertical="top"/>
      <protection/>
    </xf>
    <xf numFmtId="0" fontId="16" fillId="0" borderId="18" xfId="41" applyFont="1" applyFill="1" applyBorder="1" applyAlignment="1">
      <alignment horizontal="center" vertical="top"/>
      <protection/>
    </xf>
    <xf numFmtId="0" fontId="16" fillId="0" borderId="35" xfId="41" applyNumberFormat="1" applyFont="1" applyFill="1" applyBorder="1" applyAlignment="1">
      <alignment horizontal="center" vertical="top"/>
      <protection/>
    </xf>
    <xf numFmtId="0" fontId="11" fillId="37" borderId="107" xfId="41" applyFont="1" applyFill="1" applyBorder="1" applyAlignment="1">
      <alignment horizontal="left" vertical="top" wrapText="1"/>
      <protection/>
    </xf>
    <xf numFmtId="0" fontId="16" fillId="37" borderId="20" xfId="41" applyFont="1" applyFill="1" applyBorder="1" applyAlignment="1">
      <alignment horizontal="center" vertical="top"/>
      <protection/>
    </xf>
    <xf numFmtId="0" fontId="11" fillId="0" borderId="44" xfId="41" applyFont="1" applyBorder="1" applyAlignment="1">
      <alignment horizontal="left" vertical="top" wrapText="1" shrinkToFit="1"/>
      <protection/>
    </xf>
    <xf numFmtId="9" fontId="27" fillId="0" borderId="44" xfId="41" applyNumberFormat="1" applyFont="1" applyBorder="1" applyAlignment="1">
      <alignment horizontal="left" vertical="top" shrinkToFit="1"/>
      <protection/>
    </xf>
    <xf numFmtId="1" fontId="16" fillId="0" borderId="20" xfId="41" applyNumberFormat="1" applyFont="1" applyFill="1" applyBorder="1" applyAlignment="1">
      <alignment horizontal="center" vertical="top" wrapText="1"/>
      <protection/>
    </xf>
    <xf numFmtId="0" fontId="16" fillId="0" borderId="33" xfId="41" applyFont="1" applyBorder="1" applyAlignment="1">
      <alignment vertical="top"/>
      <protection/>
    </xf>
    <xf numFmtId="0" fontId="13" fillId="0" borderId="88" xfId="41" applyFont="1" applyFill="1" applyBorder="1" applyAlignment="1">
      <alignment horizontal="left" vertical="center" wrapText="1"/>
      <protection/>
    </xf>
    <xf numFmtId="0" fontId="3" fillId="0" borderId="88" xfId="41" applyNumberFormat="1" applyFont="1" applyFill="1" applyBorder="1" applyAlignment="1">
      <alignment horizontal="center" vertical="center" wrapText="1"/>
      <protection/>
    </xf>
    <xf numFmtId="0" fontId="3" fillId="0" borderId="33" xfId="41" applyNumberFormat="1" applyFont="1" applyFill="1" applyBorder="1" applyAlignment="1">
      <alignment horizontal="center" vertical="center"/>
      <protection/>
    </xf>
    <xf numFmtId="0" fontId="3" fillId="0" borderId="127" xfId="41" applyNumberFormat="1" applyFont="1" applyFill="1" applyBorder="1" applyAlignment="1">
      <alignment horizontal="center" vertical="center" wrapText="1"/>
      <protection/>
    </xf>
    <xf numFmtId="0" fontId="3" fillId="0" borderId="128" xfId="41" applyFont="1" applyFill="1" applyBorder="1" applyAlignment="1">
      <alignment horizontal="center" vertical="center" textRotation="90"/>
      <protection/>
    </xf>
    <xf numFmtId="0" fontId="3" fillId="0" borderId="8" xfId="41" applyFont="1" applyFill="1" applyBorder="1" applyAlignment="1">
      <alignment horizontal="center" vertical="center" textRotation="90"/>
      <protection/>
    </xf>
    <xf numFmtId="0" fontId="3" fillId="0" borderId="129" xfId="41" applyFont="1" applyFill="1" applyBorder="1" applyAlignment="1">
      <alignment horizontal="center" vertical="center"/>
      <protection/>
    </xf>
    <xf numFmtId="0" fontId="3" fillId="0" borderId="124" xfId="41" applyFont="1" applyFill="1" applyBorder="1" applyAlignment="1">
      <alignment horizontal="center" vertical="center"/>
      <protection/>
    </xf>
    <xf numFmtId="0" fontId="3" fillId="0" borderId="89" xfId="41" applyFont="1" applyFill="1" applyBorder="1" applyAlignment="1">
      <alignment horizontal="center" vertical="center"/>
      <protection/>
    </xf>
    <xf numFmtId="0" fontId="3" fillId="0" borderId="18" xfId="41" applyFont="1" applyFill="1" applyBorder="1" applyAlignment="1">
      <alignment horizontal="center" vertical="center" textRotation="90" wrapText="1"/>
      <protection/>
    </xf>
    <xf numFmtId="0" fontId="3" fillId="0" borderId="29" xfId="41" applyFont="1" applyFill="1" applyBorder="1" applyAlignment="1">
      <alignment horizontal="center" vertical="center" textRotation="90" wrapText="1"/>
      <protection/>
    </xf>
    <xf numFmtId="0" fontId="3" fillId="0" borderId="35" xfId="41" applyFont="1" applyFill="1" applyBorder="1" applyAlignment="1">
      <alignment horizontal="center" vertical="center" textRotation="90" wrapText="1"/>
      <protection/>
    </xf>
    <xf numFmtId="0" fontId="7" fillId="0" borderId="121" xfId="41" applyFont="1" applyFill="1" applyBorder="1" applyAlignment="1">
      <alignment horizontal="center" vertical="center"/>
      <protection/>
    </xf>
    <xf numFmtId="0" fontId="7" fillId="0" borderId="123" xfId="41" applyFont="1" applyFill="1" applyBorder="1" applyAlignment="1">
      <alignment horizontal="center" vertical="center"/>
      <protection/>
    </xf>
    <xf numFmtId="0" fontId="7" fillId="0" borderId="80" xfId="4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top" wrapText="1"/>
      <protection/>
    </xf>
    <xf numFmtId="0" fontId="4" fillId="0" borderId="0" xfId="41" applyFont="1" applyAlignment="1">
      <alignment horizontal="center" vertical="top" wrapText="1"/>
      <protection/>
    </xf>
    <xf numFmtId="0" fontId="6" fillId="0" borderId="0" xfId="41" applyFont="1" applyFill="1" applyAlignment="1">
      <alignment horizontal="center" vertical="top" wrapText="1"/>
      <protection/>
    </xf>
    <xf numFmtId="0" fontId="3" fillId="0" borderId="78" xfId="41" applyFont="1" applyFill="1" applyBorder="1" applyAlignment="1">
      <alignment horizontal="center" vertical="top" textRotation="90" wrapText="1"/>
      <protection/>
    </xf>
    <xf numFmtId="0" fontId="3" fillId="0" borderId="28" xfId="41" applyFont="1" applyFill="1" applyBorder="1" applyAlignment="1">
      <alignment horizontal="center" vertical="top" textRotation="90" wrapText="1"/>
      <protection/>
    </xf>
    <xf numFmtId="0" fontId="3" fillId="0" borderId="8" xfId="41" applyFont="1" applyFill="1" applyBorder="1" applyAlignment="1">
      <alignment horizontal="center" vertical="top" textRotation="90" wrapText="1"/>
      <protection/>
    </xf>
    <xf numFmtId="0" fontId="3" fillId="0" borderId="21" xfId="41" applyFont="1" applyFill="1" applyBorder="1" applyAlignment="1">
      <alignment horizontal="center" vertical="top" textRotation="90" wrapText="1"/>
      <protection/>
    </xf>
    <xf numFmtId="0" fontId="3" fillId="0" borderId="26" xfId="41" applyFont="1" applyFill="1" applyBorder="1" applyAlignment="1">
      <alignment horizontal="center" vertical="top" textRotation="90" wrapText="1"/>
      <protection/>
    </xf>
    <xf numFmtId="0" fontId="3" fillId="0" borderId="79" xfId="41" applyFont="1" applyFill="1" applyBorder="1" applyAlignment="1">
      <alignment horizontal="center" vertical="top" textRotation="90" wrapText="1"/>
      <protection/>
    </xf>
    <xf numFmtId="0" fontId="65" fillId="0" borderId="22" xfId="0" applyFont="1" applyBorder="1" applyAlignment="1">
      <alignment horizontal="center" vertical="top" wrapText="1"/>
    </xf>
    <xf numFmtId="0" fontId="65" fillId="0" borderId="27" xfId="0" applyFont="1" applyBorder="1" applyAlignment="1">
      <alignment horizontal="center" vertical="top" wrapText="1"/>
    </xf>
    <xf numFmtId="0" fontId="65" fillId="0" borderId="130" xfId="0" applyFont="1" applyBorder="1" applyAlignment="1">
      <alignment horizontal="center" vertical="top" wrapText="1"/>
    </xf>
    <xf numFmtId="0" fontId="3" fillId="0" borderId="18" xfId="41" applyFont="1" applyFill="1" applyBorder="1" applyAlignment="1">
      <alignment vertical="center" textRotation="90" wrapText="1"/>
      <protection/>
    </xf>
    <xf numFmtId="0" fontId="3" fillId="0" borderId="29" xfId="41" applyFont="1" applyFill="1" applyBorder="1" applyAlignment="1">
      <alignment vertical="center" textRotation="90" wrapText="1"/>
      <protection/>
    </xf>
    <xf numFmtId="0" fontId="3" fillId="0" borderId="35" xfId="41" applyFont="1" applyFill="1" applyBorder="1" applyAlignment="1">
      <alignment vertical="center" textRotation="90" wrapText="1"/>
      <protection/>
    </xf>
    <xf numFmtId="49" fontId="8" fillId="43" borderId="131" xfId="41" applyNumberFormat="1" applyFont="1" applyFill="1" applyBorder="1" applyAlignment="1">
      <alignment horizontal="left" vertical="top" wrapText="1"/>
      <protection/>
    </xf>
    <xf numFmtId="49" fontId="8" fillId="43" borderId="119" xfId="41" applyNumberFormat="1" applyFont="1" applyFill="1" applyBorder="1" applyAlignment="1">
      <alignment horizontal="left" vertical="top" wrapText="1"/>
      <protection/>
    </xf>
    <xf numFmtId="49" fontId="8" fillId="43" borderId="91" xfId="41" applyNumberFormat="1" applyFont="1" applyFill="1" applyBorder="1" applyAlignment="1">
      <alignment horizontal="left" vertical="top" wrapText="1"/>
      <protection/>
    </xf>
    <xf numFmtId="0" fontId="9" fillId="44" borderId="132" xfId="41" applyFont="1" applyFill="1" applyBorder="1" applyAlignment="1">
      <alignment horizontal="left" vertical="top" wrapText="1"/>
      <protection/>
    </xf>
    <xf numFmtId="0" fontId="9" fillId="44" borderId="133" xfId="41" applyFont="1" applyFill="1" applyBorder="1" applyAlignment="1">
      <alignment horizontal="left" vertical="top" wrapText="1"/>
      <protection/>
    </xf>
    <xf numFmtId="0" fontId="9" fillId="44" borderId="134" xfId="41" applyFont="1" applyFill="1" applyBorder="1" applyAlignment="1">
      <alignment horizontal="left" vertical="top" wrapText="1"/>
      <protection/>
    </xf>
    <xf numFmtId="0" fontId="5" fillId="33" borderId="135" xfId="41" applyFont="1" applyFill="1" applyBorder="1" applyAlignment="1">
      <alignment horizontal="left" vertical="top"/>
      <protection/>
    </xf>
    <xf numFmtId="0" fontId="5" fillId="33" borderId="57" xfId="41" applyFont="1" applyFill="1" applyBorder="1" applyAlignment="1">
      <alignment horizontal="left" vertical="top"/>
      <protection/>
    </xf>
    <xf numFmtId="0" fontId="5" fillId="33" borderId="58" xfId="41" applyFont="1" applyFill="1" applyBorder="1" applyAlignment="1">
      <alignment horizontal="left" vertical="top"/>
      <protection/>
    </xf>
    <xf numFmtId="0" fontId="10" fillId="35" borderId="136" xfId="41" applyFont="1" applyFill="1" applyBorder="1" applyAlignment="1">
      <alignment horizontal="left" vertical="top" wrapText="1"/>
      <protection/>
    </xf>
    <xf numFmtId="0" fontId="10" fillId="35" borderId="137" xfId="41" applyFont="1" applyFill="1" applyBorder="1" applyAlignment="1">
      <alignment horizontal="left" vertical="top" wrapText="1"/>
      <protection/>
    </xf>
    <xf numFmtId="0" fontId="10" fillId="35" borderId="69" xfId="41" applyFont="1" applyFill="1" applyBorder="1" applyAlignment="1">
      <alignment horizontal="left" vertical="top" wrapText="1"/>
      <protection/>
    </xf>
    <xf numFmtId="49" fontId="10" fillId="34" borderId="78" xfId="41" applyNumberFormat="1" applyFont="1" applyFill="1" applyBorder="1" applyAlignment="1">
      <alignment horizontal="center" vertical="center"/>
      <protection/>
    </xf>
    <xf numFmtId="49" fontId="10" fillId="34" borderId="52" xfId="41" applyNumberFormat="1" applyFont="1" applyFill="1" applyBorder="1" applyAlignment="1">
      <alignment horizontal="center" vertical="center"/>
      <protection/>
    </xf>
    <xf numFmtId="49" fontId="10" fillId="35" borderId="21" xfId="41" applyNumberFormat="1" applyFont="1" applyFill="1" applyBorder="1" applyAlignment="1">
      <alignment horizontal="center" vertical="center"/>
      <protection/>
    </xf>
    <xf numFmtId="49" fontId="10" fillId="35" borderId="53" xfId="41" applyNumberFormat="1" applyFont="1" applyFill="1" applyBorder="1" applyAlignment="1">
      <alignment horizontal="center" vertical="center"/>
      <protection/>
    </xf>
    <xf numFmtId="49" fontId="10" fillId="0" borderId="21" xfId="41" applyNumberFormat="1" applyFont="1" applyFill="1" applyBorder="1" applyAlignment="1">
      <alignment horizontal="center" vertical="center"/>
      <protection/>
    </xf>
    <xf numFmtId="49" fontId="10" fillId="0" borderId="53" xfId="41" applyNumberFormat="1" applyFont="1" applyFill="1" applyBorder="1" applyAlignment="1">
      <alignment horizontal="center" vertical="center"/>
      <protection/>
    </xf>
    <xf numFmtId="0" fontId="6" fillId="0" borderId="22" xfId="41" applyFont="1" applyFill="1" applyBorder="1" applyAlignment="1">
      <alignment horizontal="left" vertical="center" wrapText="1"/>
      <protection/>
    </xf>
    <xf numFmtId="0" fontId="6" fillId="0" borderId="138" xfId="41" applyFont="1" applyFill="1" applyBorder="1" applyAlignment="1">
      <alignment horizontal="left" vertical="center" wrapText="1"/>
      <protection/>
    </xf>
    <xf numFmtId="49" fontId="3" fillId="0" borderId="18" xfId="41" applyNumberFormat="1" applyFont="1" applyFill="1" applyBorder="1" applyAlignment="1">
      <alignment horizontal="center" vertical="center"/>
      <protection/>
    </xf>
    <xf numFmtId="49" fontId="3" fillId="0" borderId="63" xfId="41" applyNumberFormat="1" applyFont="1" applyFill="1" applyBorder="1" applyAlignment="1">
      <alignment horizontal="center" vertical="center"/>
      <protection/>
    </xf>
    <xf numFmtId="49" fontId="3" fillId="0" borderId="45" xfId="41" applyNumberFormat="1" applyFont="1" applyFill="1" applyBorder="1" applyAlignment="1">
      <alignment horizontal="center" vertical="center"/>
      <protection/>
    </xf>
    <xf numFmtId="49" fontId="3" fillId="0" borderId="29" xfId="41" applyNumberFormat="1" applyFont="1" applyFill="1" applyBorder="1" applyAlignment="1">
      <alignment horizontal="center" vertical="center"/>
      <protection/>
    </xf>
    <xf numFmtId="49" fontId="3" fillId="0" borderId="35" xfId="41" applyNumberFormat="1" applyFont="1" applyFill="1" applyBorder="1" applyAlignment="1">
      <alignment horizontal="center" vertical="center"/>
      <protection/>
    </xf>
    <xf numFmtId="49" fontId="10" fillId="35" borderId="139" xfId="41" applyNumberFormat="1" applyFont="1" applyFill="1" applyBorder="1" applyAlignment="1">
      <alignment horizontal="right" vertical="center"/>
      <protection/>
    </xf>
    <xf numFmtId="49" fontId="10" fillId="35" borderId="40" xfId="41" applyNumberFormat="1" applyFont="1" applyFill="1" applyBorder="1" applyAlignment="1">
      <alignment horizontal="right" vertical="center"/>
      <protection/>
    </xf>
    <xf numFmtId="49" fontId="10" fillId="35" borderId="41" xfId="41" applyNumberFormat="1" applyFont="1" applyFill="1" applyBorder="1" applyAlignment="1">
      <alignment horizontal="right" vertical="center"/>
      <protection/>
    </xf>
    <xf numFmtId="49" fontId="10" fillId="35" borderId="139" xfId="41" applyNumberFormat="1" applyFont="1" applyFill="1" applyBorder="1" applyAlignment="1">
      <alignment horizontal="left" vertical="center"/>
      <protection/>
    </xf>
    <xf numFmtId="49" fontId="10" fillId="35" borderId="40" xfId="41" applyNumberFormat="1" applyFont="1" applyFill="1" applyBorder="1" applyAlignment="1">
      <alignment horizontal="left" vertical="center"/>
      <protection/>
    </xf>
    <xf numFmtId="49" fontId="10" fillId="35" borderId="41" xfId="41" applyNumberFormat="1" applyFont="1" applyFill="1" applyBorder="1" applyAlignment="1">
      <alignment horizontal="left" vertical="center"/>
      <protection/>
    </xf>
    <xf numFmtId="49" fontId="10" fillId="34" borderId="28" xfId="41" applyNumberFormat="1" applyFont="1" applyFill="1" applyBorder="1" applyAlignment="1">
      <alignment horizontal="center" vertical="center"/>
      <protection/>
    </xf>
    <xf numFmtId="49" fontId="10" fillId="34" borderId="8" xfId="41" applyNumberFormat="1" applyFont="1" applyFill="1" applyBorder="1" applyAlignment="1">
      <alignment horizontal="center" vertical="center"/>
      <protection/>
    </xf>
    <xf numFmtId="49" fontId="12" fillId="35" borderId="21" xfId="41" applyNumberFormat="1" applyFont="1" applyFill="1" applyBorder="1" applyAlignment="1">
      <alignment horizontal="center" vertical="center"/>
      <protection/>
    </xf>
    <xf numFmtId="49" fontId="12" fillId="35" borderId="26" xfId="41" applyNumberFormat="1" applyFont="1" applyFill="1" applyBorder="1" applyAlignment="1">
      <alignment horizontal="center" vertical="center"/>
      <protection/>
    </xf>
    <xf numFmtId="49" fontId="12" fillId="35" borderId="79" xfId="41" applyNumberFormat="1" applyFont="1" applyFill="1" applyBorder="1" applyAlignment="1">
      <alignment horizontal="center" vertical="center"/>
      <protection/>
    </xf>
    <xf numFmtId="49" fontId="12" fillId="0" borderId="21" xfId="41" applyNumberFormat="1" applyFont="1" applyFill="1" applyBorder="1" applyAlignment="1">
      <alignment horizontal="center" vertical="center"/>
      <protection/>
    </xf>
    <xf numFmtId="49" fontId="12" fillId="0" borderId="26" xfId="41" applyNumberFormat="1" applyFont="1" applyFill="1" applyBorder="1" applyAlignment="1">
      <alignment horizontal="center" vertical="center"/>
      <protection/>
    </xf>
    <xf numFmtId="49" fontId="12" fillId="0" borderId="79" xfId="41" applyNumberFormat="1" applyFont="1" applyFill="1" applyBorder="1" applyAlignment="1">
      <alignment horizontal="center" vertical="center"/>
      <protection/>
    </xf>
    <xf numFmtId="0" fontId="15" fillId="0" borderId="22" xfId="41" applyFont="1" applyFill="1" applyBorder="1" applyAlignment="1">
      <alignment vertical="center" wrapText="1"/>
      <protection/>
    </xf>
    <xf numFmtId="0" fontId="15" fillId="0" borderId="27" xfId="41" applyFont="1" applyFill="1" applyBorder="1" applyAlignment="1">
      <alignment vertical="center" wrapText="1"/>
      <protection/>
    </xf>
    <xf numFmtId="0" fontId="15" fillId="0" borderId="34" xfId="41" applyFont="1" applyFill="1" applyBorder="1" applyAlignment="1">
      <alignment vertical="center" wrapText="1"/>
      <protection/>
    </xf>
    <xf numFmtId="49" fontId="16" fillId="0" borderId="18" xfId="41" applyNumberFormat="1" applyFont="1" applyFill="1" applyBorder="1" applyAlignment="1">
      <alignment horizontal="center" vertical="center"/>
      <protection/>
    </xf>
    <xf numFmtId="49" fontId="16" fillId="0" borderId="29" xfId="41" applyNumberFormat="1" applyFont="1" applyFill="1" applyBorder="1" applyAlignment="1">
      <alignment horizontal="center" vertical="center"/>
      <protection/>
    </xf>
    <xf numFmtId="49" fontId="16" fillId="0" borderId="35" xfId="41" applyNumberFormat="1" applyFont="1" applyFill="1" applyBorder="1" applyAlignment="1">
      <alignment horizontal="center" vertical="center"/>
      <protection/>
    </xf>
    <xf numFmtId="49" fontId="12" fillId="35" borderId="53" xfId="41" applyNumberFormat="1" applyFont="1" applyFill="1" applyBorder="1" applyAlignment="1">
      <alignment horizontal="center" vertical="center"/>
      <protection/>
    </xf>
    <xf numFmtId="49" fontId="12" fillId="0" borderId="53" xfId="41" applyNumberFormat="1" applyFont="1" applyFill="1" applyBorder="1" applyAlignment="1">
      <alignment horizontal="center" vertical="center"/>
      <protection/>
    </xf>
    <xf numFmtId="0" fontId="6" fillId="0" borderId="140" xfId="41" applyFont="1" applyFill="1" applyBorder="1" applyAlignment="1">
      <alignment horizontal="left" vertical="center" wrapText="1"/>
      <protection/>
    </xf>
    <xf numFmtId="0" fontId="6" fillId="0" borderId="27" xfId="41" applyFont="1" applyFill="1" applyBorder="1" applyAlignment="1">
      <alignment horizontal="left" vertical="center" wrapText="1"/>
      <protection/>
    </xf>
    <xf numFmtId="49" fontId="10" fillId="34" borderId="16" xfId="41" applyNumberFormat="1" applyFont="1" applyFill="1" applyBorder="1" applyAlignment="1">
      <alignment horizontal="center" vertical="center"/>
      <protection/>
    </xf>
    <xf numFmtId="49" fontId="10" fillId="35" borderId="17" xfId="41" applyNumberFormat="1" applyFont="1" applyFill="1" applyBorder="1" applyAlignment="1">
      <alignment horizontal="center" vertical="center"/>
      <protection/>
    </xf>
    <xf numFmtId="49" fontId="10" fillId="35" borderId="26" xfId="41" applyNumberFormat="1" applyFont="1" applyFill="1" applyBorder="1" applyAlignment="1">
      <alignment horizontal="center" vertical="center"/>
      <protection/>
    </xf>
    <xf numFmtId="49" fontId="10" fillId="35" borderId="79" xfId="41" applyNumberFormat="1" applyFont="1" applyFill="1" applyBorder="1" applyAlignment="1">
      <alignment horizontal="center" vertical="center"/>
      <protection/>
    </xf>
    <xf numFmtId="49" fontId="10" fillId="0" borderId="17" xfId="41" applyNumberFormat="1" applyFont="1" applyFill="1" applyBorder="1" applyAlignment="1">
      <alignment horizontal="center" vertical="center"/>
      <protection/>
    </xf>
    <xf numFmtId="49" fontId="10" fillId="0" borderId="26" xfId="41" applyNumberFormat="1" applyFont="1" applyFill="1" applyBorder="1" applyAlignment="1">
      <alignment horizontal="center" vertical="center"/>
      <protection/>
    </xf>
    <xf numFmtId="49" fontId="10" fillId="0" borderId="79" xfId="41" applyNumberFormat="1" applyFont="1" applyFill="1" applyBorder="1" applyAlignment="1">
      <alignment horizontal="center" vertical="center"/>
      <protection/>
    </xf>
    <xf numFmtId="0" fontId="6" fillId="0" borderId="34" xfId="41" applyFont="1" applyFill="1" applyBorder="1" applyAlignment="1">
      <alignment horizontal="left" vertical="center" wrapText="1"/>
      <protection/>
    </xf>
    <xf numFmtId="0" fontId="16" fillId="0" borderId="22" xfId="41" applyNumberFormat="1" applyFont="1" applyFill="1" applyBorder="1" applyAlignment="1">
      <alignment horizontal="center" vertical="center" wrapText="1"/>
      <protection/>
    </xf>
    <xf numFmtId="0" fontId="16" fillId="0" borderId="34" xfId="41" applyNumberFormat="1" applyFont="1" applyFill="1" applyBorder="1" applyAlignment="1">
      <alignment horizontal="center" vertical="center" wrapText="1"/>
      <protection/>
    </xf>
    <xf numFmtId="49" fontId="12" fillId="35" borderId="141" xfId="41" applyNumberFormat="1" applyFont="1" applyFill="1" applyBorder="1" applyAlignment="1">
      <alignment horizontal="right" vertical="top"/>
      <protection/>
    </xf>
    <xf numFmtId="49" fontId="12" fillId="35" borderId="50" xfId="41" applyNumberFormat="1" applyFont="1" applyFill="1" applyBorder="1" applyAlignment="1">
      <alignment horizontal="right" vertical="top"/>
      <protection/>
    </xf>
    <xf numFmtId="49" fontId="12" fillId="35" borderId="51" xfId="41" applyNumberFormat="1" applyFont="1" applyFill="1" applyBorder="1" applyAlignment="1">
      <alignment horizontal="right" vertical="top"/>
      <protection/>
    </xf>
    <xf numFmtId="1" fontId="16" fillId="0" borderId="88" xfId="41" applyNumberFormat="1" applyFont="1" applyFill="1" applyBorder="1" applyAlignment="1">
      <alignment horizontal="center" vertical="center" wrapText="1"/>
      <protection/>
    </xf>
    <xf numFmtId="49" fontId="10" fillId="34" borderId="142" xfId="41" applyNumberFormat="1" applyFont="1" applyFill="1" applyBorder="1" applyAlignment="1">
      <alignment horizontal="center" vertical="center"/>
      <protection/>
    </xf>
    <xf numFmtId="49" fontId="10" fillId="34" borderId="143" xfId="41" applyNumberFormat="1" applyFont="1" applyFill="1" applyBorder="1" applyAlignment="1">
      <alignment horizontal="center" vertical="center"/>
      <protection/>
    </xf>
    <xf numFmtId="49" fontId="10" fillId="34" borderId="144" xfId="41" applyNumberFormat="1" applyFont="1" applyFill="1" applyBorder="1" applyAlignment="1">
      <alignment horizontal="center" vertical="center"/>
      <protection/>
    </xf>
    <xf numFmtId="49" fontId="12" fillId="35" borderId="54" xfId="41" applyNumberFormat="1" applyFont="1" applyFill="1" applyBorder="1" applyAlignment="1">
      <alignment horizontal="center" vertical="center"/>
      <protection/>
    </xf>
    <xf numFmtId="49" fontId="12" fillId="35" borderId="145" xfId="41" applyNumberFormat="1" applyFont="1" applyFill="1" applyBorder="1" applyAlignment="1">
      <alignment horizontal="center" vertical="center"/>
      <protection/>
    </xf>
    <xf numFmtId="49" fontId="12" fillId="35" borderId="95" xfId="41" applyNumberFormat="1" applyFont="1" applyFill="1" applyBorder="1" applyAlignment="1">
      <alignment horizontal="center" vertical="center"/>
      <protection/>
    </xf>
    <xf numFmtId="49" fontId="12" fillId="0" borderId="54" xfId="41" applyNumberFormat="1" applyFont="1" applyFill="1" applyBorder="1" applyAlignment="1">
      <alignment horizontal="center" vertical="center"/>
      <protection/>
    </xf>
    <xf numFmtId="49" fontId="12" fillId="0" borderId="145" xfId="41" applyNumberFormat="1" applyFont="1" applyFill="1" applyBorder="1" applyAlignment="1">
      <alignment horizontal="center" vertical="center"/>
      <protection/>
    </xf>
    <xf numFmtId="49" fontId="12" fillId="0" borderId="59" xfId="41" applyNumberFormat="1" applyFont="1" applyFill="1" applyBorder="1" applyAlignment="1">
      <alignment horizontal="center" vertical="center"/>
      <protection/>
    </xf>
    <xf numFmtId="0" fontId="15" fillId="0" borderId="146" xfId="41" applyFont="1" applyFill="1" applyBorder="1" applyAlignment="1">
      <alignment horizontal="center" vertical="top" wrapText="1"/>
      <protection/>
    </xf>
    <xf numFmtId="0" fontId="15" fillId="0" borderId="145" xfId="41" applyFont="1" applyFill="1" applyBorder="1" applyAlignment="1">
      <alignment horizontal="center" vertical="top" wrapText="1"/>
      <protection/>
    </xf>
    <xf numFmtId="0" fontId="15" fillId="0" borderId="95" xfId="41" applyFont="1" applyFill="1" applyBorder="1" applyAlignment="1">
      <alignment horizontal="center" vertical="top" wrapText="1"/>
      <protection/>
    </xf>
    <xf numFmtId="0" fontId="16" fillId="0" borderId="147" xfId="41" applyFont="1" applyFill="1" applyBorder="1" applyAlignment="1">
      <alignment horizontal="center" vertical="center" wrapText="1"/>
      <protection/>
    </xf>
    <xf numFmtId="0" fontId="16" fillId="0" borderId="148" xfId="41" applyFont="1" applyFill="1" applyBorder="1" applyAlignment="1">
      <alignment horizontal="center" vertical="center" wrapText="1"/>
      <protection/>
    </xf>
    <xf numFmtId="0" fontId="16" fillId="0" borderId="96" xfId="41" applyFont="1" applyFill="1" applyBorder="1" applyAlignment="1">
      <alignment horizontal="center" vertical="center" wrapText="1"/>
      <protection/>
    </xf>
    <xf numFmtId="0" fontId="11" fillId="0" borderId="78" xfId="41" applyFont="1" applyFill="1" applyBorder="1" applyAlignment="1">
      <alignment horizontal="left" vertical="center" wrapText="1"/>
      <protection/>
    </xf>
    <xf numFmtId="0" fontId="11" fillId="0" borderId="8" xfId="41" applyFont="1" applyFill="1" applyBorder="1" applyAlignment="1">
      <alignment horizontal="left" vertical="center" wrapText="1"/>
      <protection/>
    </xf>
    <xf numFmtId="49" fontId="12" fillId="34" borderId="149" xfId="41" applyNumberFormat="1" applyFont="1" applyFill="1" applyBorder="1" applyAlignment="1">
      <alignment horizontal="right" vertical="top"/>
      <protection/>
    </xf>
    <xf numFmtId="49" fontId="12" fillId="34" borderId="40" xfId="41" applyNumberFormat="1" applyFont="1" applyFill="1" applyBorder="1" applyAlignment="1">
      <alignment horizontal="right" vertical="top"/>
      <protection/>
    </xf>
    <xf numFmtId="0" fontId="18" fillId="34" borderId="139" xfId="41" applyFont="1" applyFill="1" applyBorder="1" applyAlignment="1">
      <alignment horizontal="left" vertical="top"/>
      <protection/>
    </xf>
    <xf numFmtId="0" fontId="18" fillId="34" borderId="40" xfId="41" applyFont="1" applyFill="1" applyBorder="1" applyAlignment="1">
      <alignment horizontal="left" vertical="top"/>
      <protection/>
    </xf>
    <xf numFmtId="0" fontId="18" fillId="34" borderId="41" xfId="41" applyFont="1" applyFill="1" applyBorder="1" applyAlignment="1">
      <alignment horizontal="left" vertical="top"/>
      <protection/>
    </xf>
    <xf numFmtId="0" fontId="12" fillId="35" borderId="150" xfId="41" applyFont="1" applyFill="1" applyBorder="1" applyAlignment="1">
      <alignment horizontal="left" vertical="top" wrapText="1"/>
      <protection/>
    </xf>
    <xf numFmtId="0" fontId="12" fillId="35" borderId="72" xfId="41" applyFont="1" applyFill="1" applyBorder="1" applyAlignment="1">
      <alignment horizontal="left" vertical="top" wrapText="1"/>
      <protection/>
    </xf>
    <xf numFmtId="0" fontId="12" fillId="35" borderId="71" xfId="41" applyFont="1" applyFill="1" applyBorder="1" applyAlignment="1">
      <alignment horizontal="left" vertical="top" wrapText="1"/>
      <protection/>
    </xf>
    <xf numFmtId="0" fontId="16" fillId="0" borderId="21" xfId="41" applyNumberFormat="1" applyFont="1" applyFill="1" applyBorder="1" applyAlignment="1">
      <alignment horizontal="center" vertical="center" wrapText="1"/>
      <protection/>
    </xf>
    <xf numFmtId="0" fontId="16" fillId="0" borderId="79" xfId="41" applyNumberFormat="1" applyFont="1" applyFill="1" applyBorder="1" applyAlignment="1">
      <alignment horizontal="center" vertical="center" wrapText="1"/>
      <protection/>
    </xf>
    <xf numFmtId="0" fontId="11" fillId="0" borderId="88" xfId="41" applyFont="1" applyFill="1" applyBorder="1" applyAlignment="1">
      <alignment horizontal="left" vertical="center" wrapText="1"/>
      <protection/>
    </xf>
    <xf numFmtId="49" fontId="12" fillId="35" borderId="75" xfId="41" applyNumberFormat="1" applyFont="1" applyFill="1" applyBorder="1" applyAlignment="1">
      <alignment horizontal="right" vertical="top"/>
      <protection/>
    </xf>
    <xf numFmtId="49" fontId="12" fillId="35" borderId="66" xfId="41" applyNumberFormat="1" applyFont="1" applyFill="1" applyBorder="1" applyAlignment="1">
      <alignment horizontal="right" vertical="top"/>
      <protection/>
    </xf>
    <xf numFmtId="49" fontId="12" fillId="35" borderId="67" xfId="41" applyNumberFormat="1" applyFont="1" applyFill="1" applyBorder="1" applyAlignment="1">
      <alignment horizontal="right" vertical="top"/>
      <protection/>
    </xf>
    <xf numFmtId="0" fontId="12" fillId="35" borderId="107" xfId="41" applyFont="1" applyFill="1" applyBorder="1" applyAlignment="1">
      <alignment horizontal="left" vertical="top" wrapText="1"/>
      <protection/>
    </xf>
    <xf numFmtId="49" fontId="12" fillId="0" borderId="17" xfId="41" applyNumberFormat="1" applyFont="1" applyFill="1" applyBorder="1" applyAlignment="1">
      <alignment horizontal="center" vertical="center"/>
      <protection/>
    </xf>
    <xf numFmtId="0" fontId="15" fillId="0" borderId="140" xfId="41" applyFont="1" applyFill="1" applyBorder="1" applyAlignment="1">
      <alignment horizontal="left" vertical="center" wrapText="1"/>
      <protection/>
    </xf>
    <xf numFmtId="0" fontId="15" fillId="0" borderId="138" xfId="41" applyFont="1" applyFill="1" applyBorder="1" applyAlignment="1">
      <alignment horizontal="left" vertical="center" wrapText="1"/>
      <protection/>
    </xf>
    <xf numFmtId="0" fontId="15" fillId="0" borderId="54" xfId="41" applyFont="1" applyFill="1" applyBorder="1" applyAlignment="1">
      <alignment vertical="top" wrapText="1"/>
      <protection/>
    </xf>
    <xf numFmtId="0" fontId="15" fillId="0" borderId="59" xfId="41" applyFont="1" applyFill="1" applyBorder="1" applyAlignment="1">
      <alignment vertical="top" wrapText="1"/>
      <protection/>
    </xf>
    <xf numFmtId="49" fontId="10" fillId="34" borderId="16" xfId="41" applyNumberFormat="1" applyFont="1" applyFill="1" applyBorder="1" applyAlignment="1">
      <alignment horizontal="center" vertical="top"/>
      <protection/>
    </xf>
    <xf numFmtId="49" fontId="10" fillId="34" borderId="28" xfId="41" applyNumberFormat="1" applyFont="1" applyFill="1" applyBorder="1" applyAlignment="1">
      <alignment horizontal="center" vertical="top"/>
      <protection/>
    </xf>
    <xf numFmtId="49" fontId="12" fillId="0" borderId="17" xfId="41" applyNumberFormat="1" applyFont="1" applyFill="1" applyBorder="1" applyAlignment="1">
      <alignment horizontal="center" vertical="top"/>
      <protection/>
    </xf>
    <xf numFmtId="49" fontId="12" fillId="0" borderId="26" xfId="41" applyNumberFormat="1" applyFont="1" applyFill="1" applyBorder="1" applyAlignment="1">
      <alignment horizontal="center" vertical="top"/>
      <protection/>
    </xf>
    <xf numFmtId="0" fontId="15" fillId="0" borderId="140" xfId="41" applyFont="1" applyBorder="1" applyAlignment="1">
      <alignment vertical="top" wrapText="1"/>
      <protection/>
    </xf>
    <xf numFmtId="0" fontId="15" fillId="0" borderId="27" xfId="41" applyFont="1" applyBorder="1" applyAlignment="1">
      <alignment vertical="top" wrapText="1"/>
      <protection/>
    </xf>
    <xf numFmtId="49" fontId="10" fillId="34" borderId="52" xfId="41" applyNumberFormat="1" applyFont="1" applyFill="1" applyBorder="1" applyAlignment="1">
      <alignment horizontal="center" vertical="top"/>
      <protection/>
    </xf>
    <xf numFmtId="49" fontId="12" fillId="0" borderId="53" xfId="41" applyNumberFormat="1" applyFont="1" applyFill="1" applyBorder="1" applyAlignment="1">
      <alignment horizontal="center" vertical="top"/>
      <protection/>
    </xf>
    <xf numFmtId="49" fontId="12" fillId="0" borderId="151" xfId="41" applyNumberFormat="1" applyFont="1" applyFill="1" applyBorder="1" applyAlignment="1">
      <alignment horizontal="center" vertical="top"/>
      <protection/>
    </xf>
    <xf numFmtId="49" fontId="12" fillId="0" borderId="152" xfId="41" applyNumberFormat="1" applyFont="1" applyFill="1" applyBorder="1" applyAlignment="1">
      <alignment horizontal="center" vertical="top"/>
      <protection/>
    </xf>
    <xf numFmtId="0" fontId="15" fillId="0" borderId="153" xfId="41" applyFont="1" applyFill="1" applyBorder="1" applyAlignment="1">
      <alignment vertical="top" wrapText="1"/>
      <protection/>
    </xf>
    <xf numFmtId="0" fontId="15" fillId="0" borderId="154" xfId="41" applyFont="1" applyFill="1" applyBorder="1" applyAlignment="1">
      <alignment vertical="top" wrapText="1"/>
      <protection/>
    </xf>
    <xf numFmtId="49" fontId="10" fillId="34" borderId="28" xfId="41" applyNumberFormat="1" applyFont="1" applyFill="1" applyBorder="1" applyAlignment="1">
      <alignment horizontal="center" vertical="center" wrapText="1"/>
      <protection/>
    </xf>
    <xf numFmtId="49" fontId="10" fillId="34" borderId="52" xfId="41" applyNumberFormat="1" applyFont="1" applyFill="1" applyBorder="1" applyAlignment="1">
      <alignment horizontal="center" vertical="center" wrapText="1"/>
      <protection/>
    </xf>
    <xf numFmtId="49" fontId="12" fillId="0" borderId="26" xfId="41" applyNumberFormat="1" applyFont="1" applyFill="1" applyBorder="1" applyAlignment="1">
      <alignment horizontal="center" vertical="center" wrapText="1"/>
      <protection/>
    </xf>
    <xf numFmtId="49" fontId="12" fillId="0" borderId="53" xfId="41" applyNumberFormat="1" applyFont="1" applyFill="1" applyBorder="1" applyAlignment="1">
      <alignment horizontal="center" vertical="center" wrapText="1"/>
      <protection/>
    </xf>
    <xf numFmtId="49" fontId="12" fillId="0" borderId="62" xfId="41" applyNumberFormat="1" applyFont="1" applyFill="1" applyBorder="1" applyAlignment="1">
      <alignment horizontal="center" vertical="center" wrapText="1"/>
      <protection/>
    </xf>
    <xf numFmtId="49" fontId="12" fillId="0" borderId="155" xfId="41" applyNumberFormat="1" applyFont="1" applyFill="1" applyBorder="1" applyAlignment="1">
      <alignment horizontal="center" vertical="center" wrapText="1"/>
      <protection/>
    </xf>
    <xf numFmtId="0" fontId="15" fillId="0" borderId="156" xfId="41" applyFont="1" applyFill="1" applyBorder="1" applyAlignment="1">
      <alignment horizontal="left" vertical="center" wrapText="1"/>
      <protection/>
    </xf>
    <xf numFmtId="0" fontId="15" fillId="0" borderId="127" xfId="41" applyFont="1" applyFill="1" applyBorder="1" applyAlignment="1">
      <alignment horizontal="left" vertical="center" wrapText="1"/>
      <protection/>
    </xf>
    <xf numFmtId="0" fontId="18" fillId="35" borderId="66" xfId="41" applyFont="1" applyFill="1" applyBorder="1" applyAlignment="1">
      <alignment horizontal="right" vertical="center" wrapText="1"/>
      <protection/>
    </xf>
    <xf numFmtId="0" fontId="18" fillId="35" borderId="67" xfId="41" applyFont="1" applyFill="1" applyBorder="1" applyAlignment="1">
      <alignment horizontal="right" vertical="center" wrapText="1"/>
      <protection/>
    </xf>
    <xf numFmtId="0" fontId="12" fillId="35" borderId="139" xfId="41" applyFont="1" applyFill="1" applyBorder="1" applyAlignment="1">
      <alignment horizontal="left" vertical="top" wrapText="1"/>
      <protection/>
    </xf>
    <xf numFmtId="0" fontId="12" fillId="35" borderId="40" xfId="41" applyFont="1" applyFill="1" applyBorder="1" applyAlignment="1">
      <alignment horizontal="left" vertical="top" wrapText="1"/>
      <protection/>
    </xf>
    <xf numFmtId="0" fontId="12" fillId="35" borderId="41" xfId="41" applyFont="1" applyFill="1" applyBorder="1" applyAlignment="1">
      <alignment horizontal="left" vertical="top" wrapText="1"/>
      <protection/>
    </xf>
    <xf numFmtId="9" fontId="11" fillId="0" borderId="61" xfId="41" applyNumberFormat="1" applyFont="1" applyFill="1" applyBorder="1" applyAlignment="1">
      <alignment horizontal="center" vertical="top" wrapText="1"/>
      <protection/>
    </xf>
    <xf numFmtId="9" fontId="11" fillId="0" borderId="88" xfId="41" applyNumberFormat="1" applyFont="1" applyFill="1" applyBorder="1" applyAlignment="1">
      <alignment horizontal="center" vertical="top" wrapText="1"/>
      <protection/>
    </xf>
    <xf numFmtId="49" fontId="10" fillId="34" borderId="16" xfId="41" applyNumberFormat="1" applyFont="1" applyFill="1" applyBorder="1" applyAlignment="1">
      <alignment horizontal="center" vertical="center" wrapText="1"/>
      <protection/>
    </xf>
    <xf numFmtId="49" fontId="12" fillId="0" borderId="17" xfId="41" applyNumberFormat="1" applyFont="1" applyFill="1" applyBorder="1" applyAlignment="1">
      <alignment horizontal="center" vertical="center" wrapText="1"/>
      <protection/>
    </xf>
    <xf numFmtId="49" fontId="12" fillId="0" borderId="136" xfId="41" applyNumberFormat="1" applyFont="1" applyFill="1" applyBorder="1" applyAlignment="1">
      <alignment horizontal="center" vertical="center" wrapText="1"/>
      <protection/>
    </xf>
    <xf numFmtId="0" fontId="16" fillId="0" borderId="45" xfId="41" applyFont="1" applyFill="1" applyBorder="1" applyAlignment="1">
      <alignment horizontal="center" vertical="top" wrapText="1"/>
      <protection/>
    </xf>
    <xf numFmtId="0" fontId="16" fillId="0" borderId="63" xfId="41" applyFont="1" applyFill="1" applyBorder="1" applyAlignment="1">
      <alignment horizontal="center" vertical="top" wrapText="1"/>
      <protection/>
    </xf>
    <xf numFmtId="0" fontId="11" fillId="0" borderId="61" xfId="41" applyFont="1" applyFill="1" applyBorder="1" applyAlignment="1">
      <alignment horizontal="left" vertical="top" wrapText="1"/>
      <protection/>
    </xf>
    <xf numFmtId="0" fontId="11" fillId="0" borderId="88" xfId="41" applyFont="1" applyFill="1" applyBorder="1" applyAlignment="1">
      <alignment horizontal="left" vertical="top" wrapText="1"/>
      <protection/>
    </xf>
    <xf numFmtId="0" fontId="12" fillId="34" borderId="139" xfId="41" applyFont="1" applyFill="1" applyBorder="1" applyAlignment="1">
      <alignment horizontal="left" vertical="top" wrapText="1"/>
      <protection/>
    </xf>
    <xf numFmtId="0" fontId="12" fillId="34" borderId="40" xfId="41" applyFont="1" applyFill="1" applyBorder="1" applyAlignment="1">
      <alignment horizontal="left" vertical="top" wrapText="1"/>
      <protection/>
    </xf>
    <xf numFmtId="0" fontId="12" fillId="34" borderId="41" xfId="41" applyFont="1" applyFill="1" applyBorder="1" applyAlignment="1">
      <alignment horizontal="left" vertical="top" wrapText="1"/>
      <protection/>
    </xf>
    <xf numFmtId="49" fontId="10" fillId="34" borderId="78" xfId="41" applyNumberFormat="1" applyFont="1" applyFill="1" applyBorder="1" applyAlignment="1">
      <alignment vertical="center"/>
      <protection/>
    </xf>
    <xf numFmtId="49" fontId="10" fillId="34" borderId="52" xfId="41" applyNumberFormat="1" applyFont="1" applyFill="1" applyBorder="1" applyAlignment="1">
      <alignment vertical="center"/>
      <protection/>
    </xf>
    <xf numFmtId="49" fontId="12" fillId="0" borderId="21" xfId="41" applyNumberFormat="1" applyFont="1" applyFill="1" applyBorder="1" applyAlignment="1">
      <alignment vertical="center"/>
      <protection/>
    </xf>
    <xf numFmtId="49" fontId="12" fillId="0" borderId="53" xfId="41" applyNumberFormat="1" applyFont="1" applyFill="1" applyBorder="1" applyAlignment="1">
      <alignment vertical="center"/>
      <protection/>
    </xf>
    <xf numFmtId="0" fontId="15" fillId="0" borderId="22" xfId="41" applyFont="1" applyFill="1" applyBorder="1" applyAlignment="1">
      <alignment horizontal="left" vertical="center" wrapText="1"/>
      <protection/>
    </xf>
    <xf numFmtId="0" fontId="11" fillId="0" borderId="18" xfId="41" applyFont="1" applyFill="1" applyBorder="1" applyAlignment="1">
      <alignment horizontal="left" vertical="top" wrapText="1"/>
      <protection/>
    </xf>
    <xf numFmtId="0" fontId="11" fillId="0" borderId="35" xfId="41" applyFont="1" applyFill="1" applyBorder="1" applyAlignment="1">
      <alignment horizontal="left" vertical="top" wrapText="1"/>
      <protection/>
    </xf>
    <xf numFmtId="49" fontId="18" fillId="34" borderId="78" xfId="41" applyNumberFormat="1" applyFont="1" applyFill="1" applyBorder="1" applyAlignment="1">
      <alignment horizontal="center" vertical="center" shrinkToFit="1"/>
      <protection/>
    </xf>
    <xf numFmtId="49" fontId="18" fillId="34" borderId="28" xfId="41" applyNumberFormat="1" applyFont="1" applyFill="1" applyBorder="1" applyAlignment="1">
      <alignment horizontal="center" vertical="center" shrinkToFit="1"/>
      <protection/>
    </xf>
    <xf numFmtId="49" fontId="18" fillId="34" borderId="8" xfId="41" applyNumberFormat="1" applyFont="1" applyFill="1" applyBorder="1" applyAlignment="1">
      <alignment horizontal="center" vertical="center" shrinkToFit="1"/>
      <protection/>
    </xf>
    <xf numFmtId="49" fontId="18" fillId="0" borderId="21" xfId="41" applyNumberFormat="1" applyFont="1" applyBorder="1" applyAlignment="1">
      <alignment horizontal="center" vertical="center" shrinkToFit="1"/>
      <protection/>
    </xf>
    <xf numFmtId="49" fontId="18" fillId="0" borderId="26" xfId="41" applyNumberFormat="1" applyFont="1" applyBorder="1" applyAlignment="1">
      <alignment horizontal="center" vertical="center" shrinkToFit="1"/>
      <protection/>
    </xf>
    <xf numFmtId="49" fontId="18" fillId="0" borderId="79" xfId="41" applyNumberFormat="1" applyFont="1" applyBorder="1" applyAlignment="1">
      <alignment horizontal="center" vertical="center" shrinkToFit="1"/>
      <protection/>
    </xf>
    <xf numFmtId="49" fontId="18" fillId="0" borderId="157" xfId="41" applyNumberFormat="1" applyFont="1" applyBorder="1" applyAlignment="1">
      <alignment horizontal="center" vertical="center" shrinkToFit="1"/>
      <protection/>
    </xf>
    <xf numFmtId="49" fontId="18" fillId="0" borderId="62" xfId="41" applyNumberFormat="1" applyFont="1" applyBorder="1" applyAlignment="1">
      <alignment horizontal="center" vertical="center" shrinkToFit="1"/>
      <protection/>
    </xf>
    <xf numFmtId="49" fontId="18" fillId="0" borderId="141" xfId="41" applyNumberFormat="1" applyFont="1" applyBorder="1" applyAlignment="1">
      <alignment horizontal="center" vertical="center" shrinkToFit="1"/>
      <protection/>
    </xf>
    <xf numFmtId="0" fontId="11" fillId="0" borderId="43" xfId="41" applyFont="1" applyBorder="1" applyAlignment="1">
      <alignment horizontal="left" vertical="top" wrapText="1"/>
      <protection/>
    </xf>
    <xf numFmtId="0" fontId="11" fillId="0" borderId="42" xfId="41" applyFont="1" applyBorder="1" applyAlignment="1">
      <alignment horizontal="left" vertical="top" wrapText="1"/>
      <protection/>
    </xf>
    <xf numFmtId="0" fontId="11" fillId="0" borderId="51" xfId="41" applyFont="1" applyBorder="1" applyAlignment="1">
      <alignment horizontal="left" vertical="top" wrapText="1"/>
      <protection/>
    </xf>
    <xf numFmtId="49" fontId="12" fillId="35" borderId="139" xfId="41" applyNumberFormat="1" applyFont="1" applyFill="1" applyBorder="1" applyAlignment="1">
      <alignment horizontal="right" vertical="top"/>
      <protection/>
    </xf>
    <xf numFmtId="49" fontId="12" fillId="35" borderId="40" xfId="41" applyNumberFormat="1" applyFont="1" applyFill="1" applyBorder="1" applyAlignment="1">
      <alignment horizontal="right" vertical="top"/>
      <protection/>
    </xf>
    <xf numFmtId="49" fontId="12" fillId="35" borderId="41" xfId="41" applyNumberFormat="1" applyFont="1" applyFill="1" applyBorder="1" applyAlignment="1">
      <alignment horizontal="right" vertical="top"/>
      <protection/>
    </xf>
    <xf numFmtId="49" fontId="12" fillId="34" borderId="139" xfId="41" applyNumberFormat="1" applyFont="1" applyFill="1" applyBorder="1" applyAlignment="1">
      <alignment horizontal="right" vertical="top"/>
      <protection/>
    </xf>
    <xf numFmtId="172" fontId="11" fillId="0" borderId="45" xfId="41" applyNumberFormat="1" applyFont="1" applyFill="1" applyBorder="1" applyAlignment="1">
      <alignment horizontal="center" vertical="top"/>
      <protection/>
    </xf>
    <xf numFmtId="172" fontId="11" fillId="0" borderId="30" xfId="41" applyNumberFormat="1" applyFont="1" applyFill="1" applyBorder="1" applyAlignment="1">
      <alignment horizontal="center" vertical="top"/>
      <protection/>
    </xf>
    <xf numFmtId="0" fontId="12" fillId="35" borderId="157" xfId="41" applyFont="1" applyFill="1" applyBorder="1" applyAlignment="1">
      <alignment horizontal="left" vertical="top" wrapText="1"/>
      <protection/>
    </xf>
    <xf numFmtId="0" fontId="15" fillId="0" borderId="27" xfId="41" applyFont="1" applyFill="1" applyBorder="1" applyAlignment="1">
      <alignment horizontal="left" vertical="center" wrapText="1"/>
      <protection/>
    </xf>
    <xf numFmtId="0" fontId="15" fillId="0" borderId="34" xfId="41" applyFont="1" applyFill="1" applyBorder="1" applyAlignment="1">
      <alignment horizontal="left" vertical="center" wrapText="1"/>
      <protection/>
    </xf>
    <xf numFmtId="0" fontId="12" fillId="0" borderId="18" xfId="41" applyFont="1" applyFill="1" applyBorder="1" applyAlignment="1">
      <alignment horizontal="center" vertical="center"/>
      <protection/>
    </xf>
    <xf numFmtId="0" fontId="12" fillId="0" borderId="30" xfId="41" applyFont="1" applyFill="1" applyBorder="1" applyAlignment="1">
      <alignment horizontal="center" vertical="center"/>
      <protection/>
    </xf>
    <xf numFmtId="172" fontId="11" fillId="0" borderId="140" xfId="41" applyNumberFormat="1" applyFont="1" applyFill="1" applyBorder="1" applyAlignment="1">
      <alignment horizontal="center" vertical="top"/>
      <protection/>
    </xf>
    <xf numFmtId="172" fontId="11" fillId="0" borderId="36" xfId="41" applyNumberFormat="1" applyFont="1" applyFill="1" applyBorder="1" applyAlignment="1">
      <alignment horizontal="center" vertical="top"/>
      <protection/>
    </xf>
    <xf numFmtId="49" fontId="12" fillId="37" borderId="17" xfId="41" applyNumberFormat="1" applyFont="1" applyFill="1" applyBorder="1" applyAlignment="1">
      <alignment horizontal="center" vertical="center"/>
      <protection/>
    </xf>
    <xf numFmtId="49" fontId="12" fillId="37" borderId="26" xfId="41" applyNumberFormat="1" applyFont="1" applyFill="1" applyBorder="1" applyAlignment="1">
      <alignment horizontal="center" vertical="center"/>
      <protection/>
    </xf>
    <xf numFmtId="49" fontId="12" fillId="37" borderId="79" xfId="41" applyNumberFormat="1" applyFont="1" applyFill="1" applyBorder="1" applyAlignment="1">
      <alignment horizontal="center" vertical="center"/>
      <protection/>
    </xf>
    <xf numFmtId="0" fontId="15" fillId="37" borderId="140" xfId="41" applyFont="1" applyFill="1" applyBorder="1" applyAlignment="1">
      <alignment horizontal="left" vertical="center" wrapText="1"/>
      <protection/>
    </xf>
    <xf numFmtId="0" fontId="15" fillId="37" borderId="27" xfId="41" applyFont="1" applyFill="1" applyBorder="1" applyAlignment="1">
      <alignment horizontal="left" vertical="center" wrapText="1"/>
      <protection/>
    </xf>
    <xf numFmtId="0" fontId="15" fillId="37" borderId="34" xfId="41" applyFont="1" applyFill="1" applyBorder="1" applyAlignment="1">
      <alignment horizontal="left" vertical="center" wrapText="1"/>
      <protection/>
    </xf>
    <xf numFmtId="0" fontId="16" fillId="37" borderId="45" xfId="41" applyFont="1" applyFill="1" applyBorder="1" applyAlignment="1">
      <alignment horizontal="center" vertical="top" wrapText="1"/>
      <protection/>
    </xf>
    <xf numFmtId="0" fontId="16" fillId="37" borderId="29" xfId="41" applyFont="1" applyFill="1" applyBorder="1" applyAlignment="1">
      <alignment horizontal="center" vertical="top" wrapText="1"/>
      <protection/>
    </xf>
    <xf numFmtId="0" fontId="16" fillId="37" borderId="35" xfId="41" applyFont="1" applyFill="1" applyBorder="1" applyAlignment="1">
      <alignment horizontal="center" vertical="top" wrapText="1"/>
      <protection/>
    </xf>
    <xf numFmtId="0" fontId="12" fillId="37" borderId="45" xfId="41" applyFont="1" applyFill="1" applyBorder="1" applyAlignment="1">
      <alignment horizontal="center" vertical="center"/>
      <protection/>
    </xf>
    <xf numFmtId="0" fontId="12" fillId="37" borderId="30" xfId="41" applyFont="1" applyFill="1" applyBorder="1" applyAlignment="1">
      <alignment horizontal="center" vertical="center"/>
      <protection/>
    </xf>
    <xf numFmtId="172" fontId="11" fillId="0" borderId="20" xfId="41" applyNumberFormat="1" applyFont="1" applyFill="1" applyBorder="1" applyAlignment="1">
      <alignment horizontal="center" vertical="top"/>
      <protection/>
    </xf>
    <xf numFmtId="172" fontId="11" fillId="0" borderId="88" xfId="41" applyNumberFormat="1" applyFont="1" applyFill="1" applyBorder="1" applyAlignment="1">
      <alignment horizontal="center" vertical="top"/>
      <protection/>
    </xf>
    <xf numFmtId="172" fontId="11" fillId="36" borderId="20" xfId="41" applyNumberFormat="1" applyFont="1" applyFill="1" applyBorder="1" applyAlignment="1">
      <alignment horizontal="center" vertical="top"/>
      <protection/>
    </xf>
    <xf numFmtId="172" fontId="11" fillId="36" borderId="88" xfId="41" applyNumberFormat="1" applyFont="1" applyFill="1" applyBorder="1" applyAlignment="1">
      <alignment horizontal="center" vertical="top"/>
      <protection/>
    </xf>
    <xf numFmtId="172" fontId="11" fillId="36" borderId="140" xfId="41" applyNumberFormat="1" applyFont="1" applyFill="1" applyBorder="1" applyAlignment="1">
      <alignment horizontal="center" vertical="top"/>
      <protection/>
    </xf>
    <xf numFmtId="172" fontId="11" fillId="36" borderId="36" xfId="41" applyNumberFormat="1" applyFont="1" applyFill="1" applyBorder="1" applyAlignment="1">
      <alignment horizontal="center" vertical="top"/>
      <protection/>
    </xf>
    <xf numFmtId="0" fontId="27" fillId="0" borderId="22" xfId="41" applyFont="1" applyBorder="1" applyAlignment="1">
      <alignment horizontal="left" vertical="top" wrapText="1" shrinkToFit="1"/>
      <protection/>
    </xf>
    <xf numFmtId="0" fontId="27" fillId="0" borderId="27" xfId="41" applyFont="1" applyBorder="1" applyAlignment="1">
      <alignment horizontal="left" vertical="top" wrapText="1" shrinkToFit="1"/>
      <protection/>
    </xf>
    <xf numFmtId="0" fontId="27" fillId="0" borderId="36" xfId="41" applyFont="1" applyBorder="1" applyAlignment="1">
      <alignment horizontal="left" vertical="top" wrapText="1" shrinkToFit="1"/>
      <protection/>
    </xf>
    <xf numFmtId="173" fontId="11" fillId="0" borderId="22" xfId="41" applyNumberFormat="1" applyFont="1" applyBorder="1" applyAlignment="1">
      <alignment horizontal="left" vertical="top" wrapText="1" shrinkToFit="1"/>
      <protection/>
    </xf>
    <xf numFmtId="173" fontId="11" fillId="0" borderId="27" xfId="41" applyNumberFormat="1" applyFont="1" applyBorder="1" applyAlignment="1">
      <alignment horizontal="left" vertical="top" wrapText="1" shrinkToFit="1"/>
      <protection/>
    </xf>
    <xf numFmtId="173" fontId="11" fillId="0" borderId="34" xfId="41" applyNumberFormat="1" applyFont="1" applyBorder="1" applyAlignment="1">
      <alignment horizontal="left" vertical="top" wrapText="1" shrinkToFit="1"/>
      <protection/>
    </xf>
    <xf numFmtId="173" fontId="11" fillId="36" borderId="22" xfId="41" applyNumberFormat="1" applyFont="1" applyFill="1" applyBorder="1" applyAlignment="1">
      <alignment horizontal="left" vertical="top" wrapText="1" shrinkToFit="1"/>
      <protection/>
    </xf>
    <xf numFmtId="173" fontId="11" fillId="36" borderId="27" xfId="41" applyNumberFormat="1" applyFont="1" applyFill="1" applyBorder="1" applyAlignment="1">
      <alignment horizontal="left" vertical="top" wrapText="1" shrinkToFit="1"/>
      <protection/>
    </xf>
    <xf numFmtId="173" fontId="11" fillId="36" borderId="34" xfId="41" applyNumberFormat="1" applyFont="1" applyFill="1" applyBorder="1" applyAlignment="1">
      <alignment horizontal="left" vertical="top" wrapText="1" shrinkToFit="1"/>
      <protection/>
    </xf>
    <xf numFmtId="0" fontId="11" fillId="0" borderId="33" xfId="41" applyFont="1" applyFill="1" applyBorder="1" applyAlignment="1">
      <alignment horizontal="left" vertical="top" wrapText="1"/>
      <protection/>
    </xf>
    <xf numFmtId="0" fontId="18" fillId="35" borderId="158" xfId="41" applyFont="1" applyFill="1" applyBorder="1" applyAlignment="1">
      <alignment horizontal="left" vertical="center" shrinkToFit="1"/>
      <protection/>
    </xf>
    <xf numFmtId="0" fontId="18" fillId="35" borderId="67" xfId="41" applyFont="1" applyFill="1" applyBorder="1" applyAlignment="1">
      <alignment horizontal="left" vertical="center" shrinkToFit="1"/>
      <protection/>
    </xf>
    <xf numFmtId="0" fontId="12" fillId="35" borderId="92" xfId="41" applyFont="1" applyFill="1" applyBorder="1" applyAlignment="1">
      <alignment horizontal="left" vertical="top" shrinkToFit="1"/>
      <protection/>
    </xf>
    <xf numFmtId="0" fontId="12" fillId="35" borderId="107" xfId="41" applyFont="1" applyFill="1" applyBorder="1" applyAlignment="1">
      <alignment horizontal="left" vertical="top" shrinkToFit="1"/>
      <protection/>
    </xf>
    <xf numFmtId="0" fontId="12" fillId="35" borderId="43" xfId="41" applyFont="1" applyFill="1" applyBorder="1" applyAlignment="1">
      <alignment horizontal="left" vertical="top" shrinkToFit="1"/>
      <protection/>
    </xf>
    <xf numFmtId="0" fontId="11" fillId="37" borderId="18" xfId="41" applyFont="1" applyFill="1" applyBorder="1" applyAlignment="1">
      <alignment horizontal="left" vertical="top" wrapText="1"/>
      <protection/>
    </xf>
    <xf numFmtId="0" fontId="11" fillId="37" borderId="29" xfId="41" applyFont="1" applyFill="1" applyBorder="1" applyAlignment="1">
      <alignment horizontal="left" vertical="top" wrapText="1"/>
      <protection/>
    </xf>
    <xf numFmtId="0" fontId="11" fillId="37" borderId="35" xfId="41" applyFont="1" applyFill="1" applyBorder="1" applyAlignment="1">
      <alignment horizontal="left" vertical="top" wrapText="1"/>
      <protection/>
    </xf>
    <xf numFmtId="0" fontId="11" fillId="0" borderId="18" xfId="41" applyFont="1" applyBorder="1" applyAlignment="1">
      <alignment horizontal="left" vertical="top" wrapText="1" shrinkToFit="1"/>
      <protection/>
    </xf>
    <xf numFmtId="0" fontId="11" fillId="0" borderId="29" xfId="41" applyFont="1" applyBorder="1" applyAlignment="1">
      <alignment horizontal="left" vertical="top" wrapText="1" shrinkToFit="1"/>
      <protection/>
    </xf>
    <xf numFmtId="0" fontId="11" fillId="0" borderId="35" xfId="41" applyFont="1" applyBorder="1" applyAlignment="1">
      <alignment horizontal="left" vertical="top" wrapText="1" shrinkToFit="1"/>
      <protection/>
    </xf>
    <xf numFmtId="172" fontId="11" fillId="0" borderId="18" xfId="41" applyNumberFormat="1" applyFont="1" applyBorder="1" applyAlignment="1">
      <alignment horizontal="left" vertical="top" wrapText="1" shrinkToFit="1"/>
      <protection/>
    </xf>
    <xf numFmtId="172" fontId="11" fillId="0" borderId="29" xfId="41" applyNumberFormat="1" applyFont="1" applyBorder="1" applyAlignment="1">
      <alignment horizontal="left" vertical="top" wrapText="1" shrinkToFit="1"/>
      <protection/>
    </xf>
    <xf numFmtId="172" fontId="11" fillId="0" borderId="35" xfId="41" applyNumberFormat="1" applyFont="1" applyBorder="1" applyAlignment="1">
      <alignment horizontal="left" vertical="top" wrapText="1" shrinkToFit="1"/>
      <protection/>
    </xf>
    <xf numFmtId="0" fontId="11" fillId="0" borderId="128" xfId="41" applyFont="1" applyBorder="1" applyAlignment="1">
      <alignment horizontal="left" vertical="top" wrapText="1" shrinkToFit="1"/>
      <protection/>
    </xf>
    <xf numFmtId="0" fontId="11" fillId="0" borderId="28" xfId="41" applyFont="1" applyBorder="1" applyAlignment="1">
      <alignment horizontal="left" vertical="top" wrapText="1" shrinkToFit="1"/>
      <protection/>
    </xf>
    <xf numFmtId="0" fontId="11" fillId="0" borderId="97" xfId="41" applyFont="1" applyBorder="1" applyAlignment="1">
      <alignment horizontal="left" vertical="top" wrapText="1" shrinkToFit="1"/>
      <protection/>
    </xf>
    <xf numFmtId="0" fontId="27" fillId="0" borderId="21" xfId="41" applyFont="1" applyBorder="1" applyAlignment="1">
      <alignment horizontal="left" vertical="top" wrapText="1" shrinkToFit="1"/>
      <protection/>
    </xf>
    <xf numFmtId="0" fontId="27" fillId="0" borderId="26" xfId="41" applyFont="1" applyBorder="1" applyAlignment="1">
      <alignment horizontal="left" vertical="top" wrapText="1" shrinkToFit="1"/>
      <protection/>
    </xf>
    <xf numFmtId="0" fontId="27" fillId="0" borderId="104" xfId="41" applyFont="1" applyBorder="1" applyAlignment="1">
      <alignment horizontal="left" vertical="top" wrapText="1" shrinkToFit="1"/>
      <protection/>
    </xf>
    <xf numFmtId="49" fontId="12" fillId="0" borderId="22" xfId="41" applyNumberFormat="1" applyFont="1" applyFill="1" applyBorder="1" applyAlignment="1">
      <alignment horizontal="right" vertical="center"/>
      <protection/>
    </xf>
    <xf numFmtId="49" fontId="12" fillId="0" borderId="34" xfId="41" applyNumberFormat="1" applyFont="1" applyFill="1" applyBorder="1" applyAlignment="1">
      <alignment horizontal="right" vertical="center"/>
      <protection/>
    </xf>
    <xf numFmtId="49" fontId="11" fillId="0" borderId="18" xfId="41" applyNumberFormat="1" applyFont="1" applyFill="1" applyBorder="1" applyAlignment="1">
      <alignment horizontal="left" vertical="top" wrapText="1"/>
      <protection/>
    </xf>
    <xf numFmtId="49" fontId="11" fillId="0" borderId="35" xfId="41" applyNumberFormat="1" applyFont="1" applyFill="1" applyBorder="1" applyAlignment="1">
      <alignment horizontal="left" vertical="top" wrapText="1"/>
      <protection/>
    </xf>
    <xf numFmtId="49" fontId="63" fillId="0" borderId="18" xfId="41" applyNumberFormat="1" applyFont="1" applyFill="1" applyBorder="1" applyAlignment="1">
      <alignment horizontal="center" vertical="top"/>
      <protection/>
    </xf>
    <xf numFmtId="49" fontId="63" fillId="0" borderId="35" xfId="41" applyNumberFormat="1" applyFont="1" applyFill="1" applyBorder="1" applyAlignment="1">
      <alignment horizontal="center" vertical="top"/>
      <protection/>
    </xf>
    <xf numFmtId="172" fontId="11" fillId="0" borderId="18" xfId="41" applyNumberFormat="1" applyFont="1" applyBorder="1" applyAlignment="1">
      <alignment vertical="top" wrapText="1"/>
      <protection/>
    </xf>
    <xf numFmtId="172" fontId="11" fillId="0" borderId="29" xfId="41" applyNumberFormat="1" applyFont="1" applyBorder="1" applyAlignment="1">
      <alignment vertical="top" wrapText="1"/>
      <protection/>
    </xf>
    <xf numFmtId="172" fontId="11" fillId="0" borderId="35" xfId="41" applyNumberFormat="1" applyFont="1" applyBorder="1" applyAlignment="1">
      <alignment vertical="top" wrapText="1"/>
      <protection/>
    </xf>
    <xf numFmtId="49" fontId="10" fillId="35" borderId="139" xfId="41" applyNumberFormat="1" applyFont="1" applyFill="1" applyBorder="1" applyAlignment="1">
      <alignment horizontal="right" vertical="top"/>
      <protection/>
    </xf>
    <xf numFmtId="49" fontId="10" fillId="35" borderId="40" xfId="41" applyNumberFormat="1" applyFont="1" applyFill="1" applyBorder="1" applyAlignment="1">
      <alignment horizontal="right" vertical="top"/>
      <protection/>
    </xf>
    <xf numFmtId="49" fontId="10" fillId="35" borderId="41" xfId="41" applyNumberFormat="1" applyFont="1" applyFill="1" applyBorder="1" applyAlignment="1">
      <alignment horizontal="right" vertical="top"/>
      <protection/>
    </xf>
    <xf numFmtId="49" fontId="10" fillId="34" borderId="139" xfId="41" applyNumberFormat="1" applyFont="1" applyFill="1" applyBorder="1" applyAlignment="1">
      <alignment horizontal="right" vertical="top"/>
      <protection/>
    </xf>
    <xf numFmtId="49" fontId="10" fillId="34" borderId="40" xfId="41" applyNumberFormat="1" applyFont="1" applyFill="1" applyBorder="1" applyAlignment="1">
      <alignment horizontal="right" vertical="top"/>
      <protection/>
    </xf>
    <xf numFmtId="49" fontId="10" fillId="34" borderId="41" xfId="41" applyNumberFormat="1" applyFont="1" applyFill="1" applyBorder="1" applyAlignment="1">
      <alignment horizontal="right" vertical="top"/>
      <protection/>
    </xf>
    <xf numFmtId="0" fontId="10" fillId="34" borderId="139" xfId="41" applyFont="1" applyFill="1" applyBorder="1" applyAlignment="1">
      <alignment horizontal="left" vertical="top" wrapText="1"/>
      <protection/>
    </xf>
    <xf numFmtId="0" fontId="10" fillId="34" borderId="40" xfId="41" applyFont="1" applyFill="1" applyBorder="1" applyAlignment="1">
      <alignment horizontal="left" vertical="top" wrapText="1"/>
      <protection/>
    </xf>
    <xf numFmtId="0" fontId="10" fillId="34" borderId="41" xfId="41" applyFont="1" applyFill="1" applyBorder="1" applyAlignment="1">
      <alignment horizontal="left" vertical="top" wrapText="1"/>
      <protection/>
    </xf>
    <xf numFmtId="0" fontId="10" fillId="35" borderId="139" xfId="41" applyFont="1" applyFill="1" applyBorder="1" applyAlignment="1">
      <alignment horizontal="left" vertical="top" wrapText="1"/>
      <protection/>
    </xf>
    <xf numFmtId="0" fontId="10" fillId="35" borderId="40" xfId="41" applyFont="1" applyFill="1" applyBorder="1" applyAlignment="1">
      <alignment horizontal="left" vertical="top" wrapText="1"/>
      <protection/>
    </xf>
    <xf numFmtId="49" fontId="10" fillId="0" borderId="21" xfId="41" applyNumberFormat="1" applyFont="1" applyFill="1" applyBorder="1" applyAlignment="1">
      <alignment horizontal="right" vertical="center"/>
      <protection/>
    </xf>
    <xf numFmtId="49" fontId="10" fillId="0" borderId="26" xfId="41" applyNumberFormat="1" applyFont="1" applyFill="1" applyBorder="1" applyAlignment="1">
      <alignment horizontal="right" vertical="center"/>
      <protection/>
    </xf>
    <xf numFmtId="49" fontId="10" fillId="0" borderId="79" xfId="41" applyNumberFormat="1" applyFont="1" applyFill="1" applyBorder="1" applyAlignment="1">
      <alignment horizontal="right" vertical="center"/>
      <protection/>
    </xf>
    <xf numFmtId="49" fontId="11" fillId="0" borderId="22" xfId="41" applyNumberFormat="1" applyFont="1" applyFill="1" applyBorder="1" applyAlignment="1">
      <alignment horizontal="left" vertical="center" wrapText="1"/>
      <protection/>
    </xf>
    <xf numFmtId="49" fontId="11" fillId="0" borderId="27" xfId="41" applyNumberFormat="1" applyFont="1" applyFill="1" applyBorder="1" applyAlignment="1">
      <alignment horizontal="left" vertical="center" wrapText="1"/>
      <protection/>
    </xf>
    <xf numFmtId="49" fontId="11" fillId="0" borderId="34" xfId="41" applyNumberFormat="1" applyFont="1" applyFill="1" applyBorder="1" applyAlignment="1">
      <alignment horizontal="left" vertical="center" wrapText="1"/>
      <protection/>
    </xf>
    <xf numFmtId="0" fontId="13" fillId="0" borderId="20" xfId="41" applyFont="1" applyFill="1" applyBorder="1" applyAlignment="1">
      <alignment horizontal="left" vertical="center" wrapText="1"/>
      <protection/>
    </xf>
    <xf numFmtId="0" fontId="13" fillId="0" borderId="88" xfId="41" applyFont="1" applyFill="1" applyBorder="1" applyAlignment="1">
      <alignment horizontal="left" vertical="center" wrapText="1"/>
      <protection/>
    </xf>
    <xf numFmtId="49" fontId="18" fillId="34" borderId="21" xfId="41" applyNumberFormat="1" applyFont="1" applyFill="1" applyBorder="1" applyAlignment="1">
      <alignment vertical="center"/>
      <protection/>
    </xf>
    <xf numFmtId="49" fontId="18" fillId="34" borderId="79" xfId="41" applyNumberFormat="1" applyFont="1" applyFill="1" applyBorder="1" applyAlignment="1">
      <alignment vertical="center"/>
      <protection/>
    </xf>
    <xf numFmtId="49" fontId="18" fillId="0" borderId="21" xfId="41" applyNumberFormat="1" applyFont="1" applyBorder="1" applyAlignment="1">
      <alignment vertical="center"/>
      <protection/>
    </xf>
    <xf numFmtId="49" fontId="18" fillId="0" borderId="79" xfId="41" applyNumberFormat="1" applyFont="1" applyBorder="1" applyAlignment="1">
      <alignment vertical="center"/>
      <protection/>
    </xf>
    <xf numFmtId="49" fontId="11" fillId="0" borderId="22" xfId="41" applyNumberFormat="1" applyFont="1" applyFill="1" applyBorder="1" applyAlignment="1">
      <alignment horizontal="left" vertical="top" wrapText="1"/>
      <protection/>
    </xf>
    <xf numFmtId="49" fontId="11" fillId="0" borderId="34" xfId="41" applyNumberFormat="1" applyFont="1" applyFill="1" applyBorder="1" applyAlignment="1">
      <alignment horizontal="left" vertical="top" wrapText="1"/>
      <protection/>
    </xf>
    <xf numFmtId="49" fontId="11" fillId="37" borderId="22" xfId="41" applyNumberFormat="1" applyFont="1" applyFill="1" applyBorder="1" applyAlignment="1">
      <alignment horizontal="left" vertical="center" wrapText="1"/>
      <protection/>
    </xf>
    <xf numFmtId="49" fontId="11" fillId="37" borderId="27" xfId="41" applyNumberFormat="1" applyFont="1" applyFill="1" applyBorder="1" applyAlignment="1">
      <alignment horizontal="left" vertical="center" wrapText="1"/>
      <protection/>
    </xf>
    <xf numFmtId="49" fontId="11" fillId="37" borderId="34" xfId="41" applyNumberFormat="1" applyFont="1" applyFill="1" applyBorder="1" applyAlignment="1">
      <alignment horizontal="left" vertical="center" wrapText="1"/>
      <protection/>
    </xf>
    <xf numFmtId="0" fontId="13" fillId="37" borderId="159" xfId="41" applyFont="1" applyFill="1" applyBorder="1" applyAlignment="1">
      <alignment horizontal="left" vertical="center" wrapText="1"/>
      <protection/>
    </xf>
    <xf numFmtId="0" fontId="13" fillId="37" borderId="86" xfId="41" applyFont="1" applyFill="1" applyBorder="1" applyAlignment="1">
      <alignment horizontal="left" vertical="center" wrapText="1"/>
      <protection/>
    </xf>
    <xf numFmtId="0" fontId="13" fillId="37" borderId="7" xfId="41" applyFont="1" applyFill="1" applyBorder="1" applyAlignment="1">
      <alignment horizontal="left" vertical="center" wrapText="1"/>
      <protection/>
    </xf>
    <xf numFmtId="0" fontId="3" fillId="0" borderId="20" xfId="41" applyFont="1" applyFill="1" applyBorder="1" applyAlignment="1">
      <alignment horizontal="center" vertical="center" wrapText="1"/>
      <protection/>
    </xf>
    <xf numFmtId="0" fontId="3" fillId="0" borderId="88" xfId="41" applyFont="1" applyFill="1" applyBorder="1" applyAlignment="1">
      <alignment horizontal="center" vertical="center" wrapText="1"/>
      <protection/>
    </xf>
    <xf numFmtId="0" fontId="13" fillId="0" borderId="33" xfId="41" applyFont="1" applyFill="1" applyBorder="1" applyAlignment="1">
      <alignment horizontal="left" vertical="center" wrapText="1"/>
      <protection/>
    </xf>
    <xf numFmtId="0" fontId="3" fillId="0" borderId="33" xfId="41" applyFont="1" applyFill="1" applyBorder="1" applyAlignment="1">
      <alignment horizontal="center" vertical="center" wrapText="1"/>
      <protection/>
    </xf>
    <xf numFmtId="0" fontId="3" fillId="37" borderId="21" xfId="41" applyFont="1" applyFill="1" applyBorder="1" applyAlignment="1">
      <alignment horizontal="center" vertical="center" wrapText="1"/>
      <protection/>
    </xf>
    <xf numFmtId="0" fontId="3" fillId="37" borderId="26" xfId="41" applyFont="1" applyFill="1" applyBorder="1" applyAlignment="1">
      <alignment horizontal="center" vertical="center" wrapText="1"/>
      <protection/>
    </xf>
    <xf numFmtId="0" fontId="3" fillId="37" borderId="79" xfId="41" applyFont="1" applyFill="1" applyBorder="1" applyAlignment="1">
      <alignment horizontal="center" vertical="center" wrapText="1"/>
      <protection/>
    </xf>
    <xf numFmtId="0" fontId="3" fillId="37" borderId="22" xfId="41" applyFont="1" applyFill="1" applyBorder="1" applyAlignment="1">
      <alignment horizontal="center" vertical="center" wrapText="1"/>
      <protection/>
    </xf>
    <xf numFmtId="0" fontId="3" fillId="37" borderId="27" xfId="41" applyFont="1" applyFill="1" applyBorder="1" applyAlignment="1">
      <alignment horizontal="center" vertical="center" wrapText="1"/>
      <protection/>
    </xf>
    <xf numFmtId="0" fontId="3" fillId="37" borderId="34" xfId="41" applyFont="1" applyFill="1" applyBorder="1" applyAlignment="1">
      <alignment horizontal="center" vertical="center" wrapText="1"/>
      <protection/>
    </xf>
    <xf numFmtId="0" fontId="10" fillId="35" borderId="139" xfId="41" applyFont="1" applyFill="1" applyBorder="1" applyAlignment="1">
      <alignment horizontal="left" vertical="center" wrapText="1"/>
      <protection/>
    </xf>
    <xf numFmtId="0" fontId="10" fillId="35" borderId="40" xfId="41" applyFont="1" applyFill="1" applyBorder="1" applyAlignment="1">
      <alignment horizontal="left" vertical="center" wrapText="1"/>
      <protection/>
    </xf>
    <xf numFmtId="49" fontId="13" fillId="0" borderId="18" xfId="41" applyNumberFormat="1" applyFont="1" applyFill="1" applyBorder="1" applyAlignment="1">
      <alignment horizontal="center" vertical="center"/>
      <protection/>
    </xf>
    <xf numFmtId="49" fontId="13" fillId="0" borderId="29" xfId="41" applyNumberFormat="1" applyFont="1" applyFill="1" applyBorder="1" applyAlignment="1">
      <alignment horizontal="center" vertical="center"/>
      <protection/>
    </xf>
    <xf numFmtId="49" fontId="13" fillId="0" borderId="35" xfId="41" applyNumberFormat="1" applyFont="1" applyFill="1" applyBorder="1" applyAlignment="1">
      <alignment horizontal="center" vertical="center"/>
      <protection/>
    </xf>
    <xf numFmtId="0" fontId="13" fillId="0" borderId="88" xfId="41" applyFont="1" applyFill="1" applyBorder="1" applyAlignment="1">
      <alignment vertical="center" wrapText="1"/>
      <protection/>
    </xf>
    <xf numFmtId="0" fontId="13" fillId="0" borderId="33" xfId="41" applyFont="1" applyFill="1" applyBorder="1" applyAlignment="1">
      <alignment vertical="center" wrapText="1"/>
      <protection/>
    </xf>
    <xf numFmtId="0" fontId="22" fillId="0" borderId="88" xfId="41" applyFont="1" applyFill="1" applyBorder="1" applyAlignment="1">
      <alignment horizontal="center" vertical="center" wrapText="1"/>
      <protection/>
    </xf>
    <xf numFmtId="0" fontId="22" fillId="0" borderId="33" xfId="41" applyFont="1" applyFill="1" applyBorder="1" applyAlignment="1">
      <alignment horizontal="center" vertical="center" wrapText="1"/>
      <protection/>
    </xf>
    <xf numFmtId="49" fontId="13" fillId="0" borderId="22" xfId="41" applyNumberFormat="1" applyFont="1" applyFill="1" applyBorder="1" applyAlignment="1">
      <alignment horizontal="left" vertical="top" wrapText="1"/>
      <protection/>
    </xf>
    <xf numFmtId="49" fontId="13" fillId="0" borderId="27" xfId="41" applyNumberFormat="1" applyFont="1" applyFill="1" applyBorder="1" applyAlignment="1">
      <alignment horizontal="left" vertical="top" wrapText="1"/>
      <protection/>
    </xf>
    <xf numFmtId="49" fontId="13" fillId="0" borderId="34" xfId="41" applyNumberFormat="1" applyFont="1" applyFill="1" applyBorder="1" applyAlignment="1">
      <alignment horizontal="left" vertical="top" wrapText="1"/>
      <protection/>
    </xf>
    <xf numFmtId="49" fontId="11" fillId="0" borderId="27" xfId="41" applyNumberFormat="1" applyFont="1" applyFill="1" applyBorder="1" applyAlignment="1">
      <alignment horizontal="left" vertical="top" wrapText="1"/>
      <protection/>
    </xf>
    <xf numFmtId="0" fontId="10" fillId="35" borderId="157" xfId="41" applyFont="1" applyFill="1" applyBorder="1" applyAlignment="1">
      <alignment horizontal="left" vertical="center" wrapText="1"/>
      <protection/>
    </xf>
    <xf numFmtId="0" fontId="10" fillId="35" borderId="107" xfId="41" applyFont="1" applyFill="1" applyBorder="1" applyAlignment="1">
      <alignment horizontal="left" vertical="center" wrapText="1"/>
      <protection/>
    </xf>
    <xf numFmtId="49" fontId="10" fillId="34" borderId="78" xfId="41" applyNumberFormat="1" applyFont="1" applyFill="1" applyBorder="1" applyAlignment="1">
      <alignment horizontal="center" vertical="top" wrapText="1"/>
      <protection/>
    </xf>
    <xf numFmtId="49" fontId="10" fillId="34" borderId="28" xfId="41" applyNumberFormat="1" applyFont="1" applyFill="1" applyBorder="1" applyAlignment="1">
      <alignment horizontal="center" vertical="top" wrapText="1"/>
      <protection/>
    </xf>
    <xf numFmtId="49" fontId="10" fillId="34" borderId="8" xfId="41" applyNumberFormat="1" applyFont="1" applyFill="1" applyBorder="1" applyAlignment="1">
      <alignment horizontal="center" vertical="top" wrapText="1"/>
      <protection/>
    </xf>
    <xf numFmtId="49" fontId="10" fillId="0" borderId="21" xfId="41" applyNumberFormat="1" applyFont="1" applyFill="1" applyBorder="1" applyAlignment="1">
      <alignment horizontal="center" vertical="top" wrapText="1"/>
      <protection/>
    </xf>
    <xf numFmtId="49" fontId="10" fillId="0" borderId="26" xfId="41" applyNumberFormat="1" applyFont="1" applyFill="1" applyBorder="1" applyAlignment="1">
      <alignment horizontal="center" vertical="top" wrapText="1"/>
      <protection/>
    </xf>
    <xf numFmtId="49" fontId="10" fillId="0" borderId="79" xfId="41" applyNumberFormat="1" applyFont="1" applyFill="1" applyBorder="1" applyAlignment="1">
      <alignment horizontal="center" vertical="top" wrapText="1"/>
      <protection/>
    </xf>
    <xf numFmtId="49" fontId="10" fillId="0" borderId="22" xfId="41" applyNumberFormat="1" applyFont="1" applyFill="1" applyBorder="1" applyAlignment="1">
      <alignment horizontal="left" vertical="top" wrapText="1"/>
      <protection/>
    </xf>
    <xf numFmtId="49" fontId="10" fillId="0" borderId="27" xfId="41" applyNumberFormat="1" applyFont="1" applyFill="1" applyBorder="1" applyAlignment="1">
      <alignment horizontal="left" vertical="top" wrapText="1"/>
      <protection/>
    </xf>
    <xf numFmtId="49" fontId="10" fillId="0" borderId="34" xfId="41" applyNumberFormat="1" applyFont="1" applyFill="1" applyBorder="1" applyAlignment="1">
      <alignment horizontal="left" vertical="top" wrapText="1"/>
      <protection/>
    </xf>
    <xf numFmtId="0" fontId="13" fillId="0" borderId="18" xfId="41" applyFont="1" applyFill="1" applyBorder="1" applyAlignment="1">
      <alignment horizontal="left" vertical="top" wrapText="1"/>
      <protection/>
    </xf>
    <xf numFmtId="0" fontId="13" fillId="0" borderId="29" xfId="41" applyFont="1" applyFill="1" applyBorder="1" applyAlignment="1">
      <alignment horizontal="left" vertical="top" wrapText="1"/>
      <protection/>
    </xf>
    <xf numFmtId="0" fontId="13" fillId="0" borderId="35" xfId="41" applyFont="1" applyFill="1" applyBorder="1" applyAlignment="1">
      <alignment horizontal="left" vertical="top" wrapText="1"/>
      <protection/>
    </xf>
    <xf numFmtId="0" fontId="3" fillId="0" borderId="18" xfId="41" applyFont="1" applyFill="1" applyBorder="1" applyAlignment="1">
      <alignment horizontal="center" vertical="center" wrapText="1"/>
      <protection/>
    </xf>
    <xf numFmtId="0" fontId="3" fillId="0" borderId="29" xfId="41" applyFont="1" applyFill="1" applyBorder="1" applyAlignment="1">
      <alignment horizontal="center" vertical="center" wrapText="1"/>
      <protection/>
    </xf>
    <xf numFmtId="0" fontId="3" fillId="0" borderId="35" xfId="41" applyFont="1" applyFill="1" applyBorder="1" applyAlignment="1">
      <alignment horizontal="center" vertical="center" wrapText="1"/>
      <protection/>
    </xf>
    <xf numFmtId="49" fontId="10" fillId="0" borderId="53" xfId="41" applyNumberFormat="1" applyFont="1" applyFill="1" applyBorder="1" applyAlignment="1">
      <alignment horizontal="right" vertical="center"/>
      <protection/>
    </xf>
    <xf numFmtId="49" fontId="13" fillId="0" borderId="22" xfId="41" applyNumberFormat="1" applyFont="1" applyFill="1" applyBorder="1" applyAlignment="1">
      <alignment horizontal="center" vertical="center" wrapText="1"/>
      <protection/>
    </xf>
    <xf numFmtId="49" fontId="13" fillId="0" borderId="27" xfId="41" applyNumberFormat="1" applyFont="1" applyFill="1" applyBorder="1" applyAlignment="1">
      <alignment horizontal="center" vertical="center" wrapText="1"/>
      <protection/>
    </xf>
    <xf numFmtId="49" fontId="13" fillId="0" borderId="138" xfId="41" applyNumberFormat="1" applyFont="1" applyFill="1" applyBorder="1" applyAlignment="1">
      <alignment horizontal="center" vertical="center" wrapText="1"/>
      <protection/>
    </xf>
    <xf numFmtId="0" fontId="13" fillId="0" borderId="18" xfId="41" applyFont="1" applyFill="1" applyBorder="1" applyAlignment="1">
      <alignment vertical="center" wrapText="1"/>
      <protection/>
    </xf>
    <xf numFmtId="0" fontId="13" fillId="0" borderId="29" xfId="41" applyFont="1" applyFill="1" applyBorder="1" applyAlignment="1">
      <alignment vertical="center" wrapText="1"/>
      <protection/>
    </xf>
    <xf numFmtId="0" fontId="13" fillId="0" borderId="35" xfId="41" applyFont="1" applyFill="1" applyBorder="1" applyAlignment="1">
      <alignment vertical="center" wrapText="1"/>
      <protection/>
    </xf>
    <xf numFmtId="49" fontId="3" fillId="0" borderId="18" xfId="41" applyNumberFormat="1" applyFont="1" applyFill="1" applyBorder="1" applyAlignment="1">
      <alignment horizontal="center" vertical="center" wrapText="1"/>
      <protection/>
    </xf>
    <xf numFmtId="49" fontId="3" fillId="0" borderId="29" xfId="41" applyNumberFormat="1" applyFont="1" applyFill="1" applyBorder="1" applyAlignment="1">
      <alignment horizontal="center" vertical="center" wrapText="1"/>
      <protection/>
    </xf>
    <xf numFmtId="49" fontId="3" fillId="0" borderId="35" xfId="41" applyNumberFormat="1" applyFont="1" applyFill="1" applyBorder="1" applyAlignment="1">
      <alignment horizontal="center" vertical="center" wrapText="1"/>
      <protection/>
    </xf>
    <xf numFmtId="49" fontId="13" fillId="0" borderId="160" xfId="41" applyNumberFormat="1" applyFont="1" applyFill="1" applyBorder="1" applyAlignment="1">
      <alignment horizontal="center" vertical="center"/>
      <protection/>
    </xf>
    <xf numFmtId="49" fontId="13" fillId="0" borderId="105" xfId="41" applyNumberFormat="1" applyFont="1" applyFill="1" applyBorder="1" applyAlignment="1">
      <alignment horizontal="center" vertical="center"/>
      <protection/>
    </xf>
    <xf numFmtId="0" fontId="13" fillId="0" borderId="18" xfId="41" applyFont="1" applyFill="1" applyBorder="1" applyAlignment="1">
      <alignment horizontal="left" vertical="center" wrapText="1"/>
      <protection/>
    </xf>
    <xf numFmtId="0" fontId="13" fillId="0" borderId="29" xfId="41" applyFont="1" applyFill="1" applyBorder="1" applyAlignment="1">
      <alignment horizontal="left" vertical="center" wrapText="1"/>
      <protection/>
    </xf>
    <xf numFmtId="0" fontId="13" fillId="0" borderId="35" xfId="41" applyFont="1" applyFill="1" applyBorder="1" applyAlignment="1">
      <alignment horizontal="left" vertical="center" wrapText="1"/>
      <protection/>
    </xf>
    <xf numFmtId="49" fontId="18" fillId="34" borderId="146" xfId="41" applyNumberFormat="1" applyFont="1" applyFill="1" applyBorder="1" applyAlignment="1">
      <alignment horizontal="center" vertical="center"/>
      <protection/>
    </xf>
    <xf numFmtId="49" fontId="18" fillId="34" borderId="145" xfId="41" applyNumberFormat="1" applyFont="1" applyFill="1" applyBorder="1" applyAlignment="1">
      <alignment horizontal="center" vertical="center"/>
      <protection/>
    </xf>
    <xf numFmtId="49" fontId="18" fillId="34" borderId="59" xfId="41" applyNumberFormat="1" applyFont="1" applyFill="1" applyBorder="1" applyAlignment="1">
      <alignment horizontal="center" vertical="center"/>
      <protection/>
    </xf>
    <xf numFmtId="49" fontId="18" fillId="0" borderId="54" xfId="41" applyNumberFormat="1" applyFont="1" applyBorder="1" applyAlignment="1">
      <alignment horizontal="center" vertical="center"/>
      <protection/>
    </xf>
    <xf numFmtId="49" fontId="18" fillId="0" borderId="145" xfId="41" applyNumberFormat="1" applyFont="1" applyBorder="1" applyAlignment="1">
      <alignment horizontal="center" vertical="center"/>
      <protection/>
    </xf>
    <xf numFmtId="49" fontId="18" fillId="0" borderId="59" xfId="41" applyNumberFormat="1" applyFont="1" applyBorder="1" applyAlignment="1">
      <alignment horizontal="center" vertical="center"/>
      <protection/>
    </xf>
    <xf numFmtId="49" fontId="10" fillId="0" borderId="54" xfId="41" applyNumberFormat="1" applyFont="1" applyFill="1" applyBorder="1" applyAlignment="1">
      <alignment horizontal="center" vertical="center" wrapText="1"/>
      <protection/>
    </xf>
    <xf numFmtId="49" fontId="10" fillId="0" borderId="145" xfId="41" applyNumberFormat="1" applyFont="1" applyFill="1" applyBorder="1" applyAlignment="1">
      <alignment horizontal="center" vertical="center" wrapText="1"/>
      <protection/>
    </xf>
    <xf numFmtId="49" fontId="10" fillId="0" borderId="59" xfId="41" applyNumberFormat="1" applyFont="1" applyFill="1" applyBorder="1" applyAlignment="1">
      <alignment horizontal="center" vertical="center" wrapText="1"/>
      <protection/>
    </xf>
    <xf numFmtId="49" fontId="13" fillId="0" borderId="54" xfId="41" applyNumberFormat="1" applyFont="1" applyFill="1" applyBorder="1" applyAlignment="1">
      <alignment horizontal="center" vertical="center" wrapText="1"/>
      <protection/>
    </xf>
    <xf numFmtId="49" fontId="13" fillId="0" borderId="145" xfId="41" applyNumberFormat="1" applyFont="1" applyFill="1" applyBorder="1" applyAlignment="1">
      <alignment horizontal="center" vertical="center" wrapText="1"/>
      <protection/>
    </xf>
    <xf numFmtId="49" fontId="13" fillId="0" borderId="59" xfId="41" applyNumberFormat="1" applyFont="1" applyFill="1" applyBorder="1" applyAlignment="1">
      <alignment horizontal="center" vertical="center" wrapText="1"/>
      <protection/>
    </xf>
    <xf numFmtId="0" fontId="3" fillId="0" borderId="18" xfId="41" applyNumberFormat="1" applyFont="1" applyFill="1" applyBorder="1" applyAlignment="1">
      <alignment horizontal="left" vertical="center" wrapText="1"/>
      <protection/>
    </xf>
    <xf numFmtId="0" fontId="3" fillId="0" borderId="35" xfId="41" applyNumberFormat="1" applyFont="1" applyFill="1" applyBorder="1" applyAlignment="1">
      <alignment horizontal="left" vertical="center" wrapText="1"/>
      <protection/>
    </xf>
    <xf numFmtId="0" fontId="3" fillId="0" borderId="18" xfId="41" applyNumberFormat="1" applyFont="1" applyFill="1" applyBorder="1" applyAlignment="1">
      <alignment horizontal="center" vertical="center"/>
      <protection/>
    </xf>
    <xf numFmtId="0" fontId="3" fillId="0" borderId="35" xfId="41" applyNumberFormat="1" applyFont="1" applyFill="1" applyBorder="1" applyAlignment="1">
      <alignment horizontal="center" vertical="center"/>
      <protection/>
    </xf>
    <xf numFmtId="0" fontId="3" fillId="0" borderId="18" xfId="41" applyNumberFormat="1" applyFont="1" applyFill="1" applyBorder="1" applyAlignment="1">
      <alignment horizontal="center" vertical="center" wrapText="1"/>
      <protection/>
    </xf>
    <xf numFmtId="0" fontId="3" fillId="0" borderId="35" xfId="41" applyNumberFormat="1" applyFont="1" applyFill="1" applyBorder="1" applyAlignment="1">
      <alignment horizontal="center" vertical="center" wrapText="1"/>
      <protection/>
    </xf>
    <xf numFmtId="49" fontId="13" fillId="0" borderId="22" xfId="41" applyNumberFormat="1" applyFont="1" applyFill="1" applyBorder="1" applyAlignment="1">
      <alignment horizontal="left" vertical="center" wrapText="1"/>
      <protection/>
    </xf>
    <xf numFmtId="49" fontId="13" fillId="0" borderId="34" xfId="41" applyNumberFormat="1" applyFont="1" applyFill="1" applyBorder="1" applyAlignment="1">
      <alignment horizontal="left" vertical="center" wrapText="1"/>
      <protection/>
    </xf>
    <xf numFmtId="49" fontId="10" fillId="35" borderId="141" xfId="41" applyNumberFormat="1" applyFont="1" applyFill="1" applyBorder="1" applyAlignment="1">
      <alignment horizontal="right" vertical="center"/>
      <protection/>
    </xf>
    <xf numFmtId="49" fontId="10" fillId="35" borderId="50" xfId="41" applyNumberFormat="1" applyFont="1" applyFill="1" applyBorder="1" applyAlignment="1">
      <alignment horizontal="right" vertical="center"/>
      <protection/>
    </xf>
    <xf numFmtId="0" fontId="10" fillId="35" borderId="40" xfId="41" applyFont="1" applyFill="1" applyBorder="1" applyAlignment="1">
      <alignment horizontal="left" vertical="center"/>
      <protection/>
    </xf>
    <xf numFmtId="0" fontId="13" fillId="0" borderId="22" xfId="41" applyFont="1" applyFill="1" applyBorder="1" applyAlignment="1">
      <alignment horizontal="left" vertical="center" wrapText="1"/>
      <protection/>
    </xf>
    <xf numFmtId="0" fontId="13" fillId="0" borderId="27" xfId="41" applyFont="1" applyFill="1" applyBorder="1" applyAlignment="1">
      <alignment horizontal="left" vertical="center" wrapText="1"/>
      <protection/>
    </xf>
    <xf numFmtId="0" fontId="13" fillId="0" borderId="34" xfId="41" applyFont="1" applyFill="1" applyBorder="1" applyAlignment="1">
      <alignment horizontal="left" vertical="center" wrapText="1"/>
      <protection/>
    </xf>
    <xf numFmtId="49" fontId="13" fillId="0" borderId="27" xfId="41" applyNumberFormat="1" applyFont="1" applyFill="1" applyBorder="1" applyAlignment="1">
      <alignment horizontal="left" vertical="center" wrapText="1"/>
      <protection/>
    </xf>
    <xf numFmtId="49" fontId="10" fillId="0" borderId="17" xfId="41" applyNumberFormat="1" applyFont="1" applyFill="1" applyBorder="1" applyAlignment="1">
      <alignment horizontal="right" vertical="center"/>
      <protection/>
    </xf>
    <xf numFmtId="0" fontId="13" fillId="0" borderId="128" xfId="41" applyFont="1" applyFill="1" applyBorder="1" applyAlignment="1">
      <alignment vertical="center" wrapText="1"/>
      <protection/>
    </xf>
    <xf numFmtId="0" fontId="13" fillId="0" borderId="8" xfId="41" applyFont="1" applyFill="1" applyBorder="1" applyAlignment="1">
      <alignment vertical="center" wrapText="1"/>
      <protection/>
    </xf>
    <xf numFmtId="0" fontId="3" fillId="0" borderId="161" xfId="41" applyFont="1" applyFill="1" applyBorder="1" applyAlignment="1">
      <alignment horizontal="center" vertical="center" wrapText="1"/>
      <protection/>
    </xf>
    <xf numFmtId="0" fontId="3" fillId="0" borderId="79" xfId="41" applyFont="1" applyFill="1" applyBorder="1" applyAlignment="1">
      <alignment horizontal="center" vertical="center" wrapText="1"/>
      <protection/>
    </xf>
    <xf numFmtId="0" fontId="3" fillId="0" borderId="68" xfId="41" applyFont="1" applyFill="1" applyBorder="1" applyAlignment="1">
      <alignment horizontal="center" vertical="center" wrapText="1"/>
      <protection/>
    </xf>
    <xf numFmtId="0" fontId="3" fillId="0" borderId="34" xfId="41" applyFont="1" applyFill="1" applyBorder="1" applyAlignment="1">
      <alignment horizontal="center" vertical="center" wrapText="1"/>
      <protection/>
    </xf>
    <xf numFmtId="49" fontId="10" fillId="0" borderId="21" xfId="41" applyNumberFormat="1" applyFont="1" applyFill="1" applyBorder="1" applyAlignment="1">
      <alignment horizontal="left" vertical="center"/>
      <protection/>
    </xf>
    <xf numFmtId="49" fontId="10" fillId="0" borderId="26" xfId="41" applyNumberFormat="1" applyFont="1" applyFill="1" applyBorder="1" applyAlignment="1">
      <alignment horizontal="left" vertical="center"/>
      <protection/>
    </xf>
    <xf numFmtId="49" fontId="10" fillId="0" borderId="53" xfId="41" applyNumberFormat="1" applyFont="1" applyFill="1" applyBorder="1" applyAlignment="1">
      <alignment horizontal="left" vertical="center"/>
      <protection/>
    </xf>
    <xf numFmtId="49" fontId="10" fillId="0" borderId="18" xfId="41" applyNumberFormat="1" applyFont="1" applyFill="1" applyBorder="1" applyAlignment="1">
      <alignment horizontal="center" vertical="center"/>
      <protection/>
    </xf>
    <xf numFmtId="49" fontId="10" fillId="0" borderId="35" xfId="4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wrapText="1"/>
    </xf>
    <xf numFmtId="0" fontId="7" fillId="0" borderId="117" xfId="41" applyFont="1" applyBorder="1" applyAlignment="1">
      <alignment horizontal="right" vertical="top"/>
      <protection/>
    </xf>
    <xf numFmtId="0" fontId="7" fillId="0" borderId="124" xfId="41" applyFont="1" applyBorder="1" applyAlignment="1">
      <alignment horizontal="right" vertical="top"/>
      <protection/>
    </xf>
    <xf numFmtId="0" fontId="7" fillId="0" borderId="162" xfId="41" applyFont="1" applyBorder="1" applyAlignment="1">
      <alignment horizontal="right" vertical="top"/>
      <protection/>
    </xf>
    <xf numFmtId="0" fontId="3" fillId="0" borderId="163" xfId="41" applyFont="1" applyBorder="1" applyAlignment="1">
      <alignment horizontal="center" vertical="top"/>
      <protection/>
    </xf>
    <xf numFmtId="0" fontId="3" fillId="0" borderId="119" xfId="41" applyFont="1" applyBorder="1" applyAlignment="1">
      <alignment horizontal="center" vertical="top"/>
      <protection/>
    </xf>
    <xf numFmtId="0" fontId="3" fillId="0" borderId="91" xfId="41" applyFont="1" applyBorder="1" applyAlignment="1">
      <alignment horizontal="center" vertical="top"/>
      <protection/>
    </xf>
    <xf numFmtId="0" fontId="3" fillId="0" borderId="125" xfId="41" applyFont="1" applyBorder="1" applyAlignment="1">
      <alignment horizontal="center" vertical="top"/>
      <protection/>
    </xf>
    <xf numFmtId="0" fontId="3" fillId="0" borderId="124" xfId="41" applyFont="1" applyBorder="1" applyAlignment="1">
      <alignment horizontal="center" vertical="top"/>
      <protection/>
    </xf>
    <xf numFmtId="0" fontId="3" fillId="0" borderId="89" xfId="41" applyFont="1" applyBorder="1" applyAlignment="1">
      <alignment horizontal="center" vertical="top"/>
      <protection/>
    </xf>
    <xf numFmtId="0" fontId="24" fillId="39" borderId="0" xfId="0" applyFont="1" applyFill="1" applyBorder="1" applyAlignment="1">
      <alignment horizontal="left" vertical="center"/>
    </xf>
    <xf numFmtId="49" fontId="24" fillId="40" borderId="0" xfId="0" applyNumberFormat="1" applyFont="1" applyFill="1" applyBorder="1" applyAlignment="1">
      <alignment horizontal="center" vertical="center"/>
    </xf>
    <xf numFmtId="49" fontId="24" fillId="40" borderId="0" xfId="0" applyNumberFormat="1" applyFont="1" applyFill="1" applyBorder="1" applyAlignment="1">
      <alignment horizontal="left" vertical="center"/>
    </xf>
    <xf numFmtId="0" fontId="24" fillId="40" borderId="0" xfId="0" applyFont="1" applyFill="1" applyBorder="1" applyAlignment="1">
      <alignment horizontal="left" vertical="center" wrapText="1"/>
    </xf>
    <xf numFmtId="172" fontId="24" fillId="40" borderId="0" xfId="0" applyNumberFormat="1" applyFont="1" applyFill="1" applyBorder="1" applyAlignment="1">
      <alignment horizontal="left" vertical="center"/>
    </xf>
    <xf numFmtId="0" fontId="24" fillId="39" borderId="0" xfId="0" applyFont="1" applyFill="1" applyBorder="1" applyAlignment="1">
      <alignment horizontal="left" vertical="center" wrapText="1"/>
    </xf>
    <xf numFmtId="0" fontId="24" fillId="40" borderId="0" xfId="0" applyFont="1" applyFill="1" applyBorder="1" applyAlignment="1">
      <alignment horizontal="left" vertical="center"/>
    </xf>
    <xf numFmtId="0" fontId="24" fillId="39" borderId="0" xfId="0" applyFont="1" applyFill="1" applyBorder="1" applyAlignment="1">
      <alignment horizontal="left" vertical="center" wrapText="1"/>
    </xf>
    <xf numFmtId="172" fontId="24" fillId="39" borderId="0" xfId="0" applyNumberFormat="1" applyFont="1" applyFill="1" applyBorder="1" applyAlignment="1">
      <alignment horizontal="center" vertical="center" wrapText="1"/>
    </xf>
    <xf numFmtId="0" fontId="7" fillId="35" borderId="139" xfId="41" applyFont="1" applyFill="1" applyBorder="1" applyAlignment="1">
      <alignment horizontal="right" vertical="center" shrinkToFit="1"/>
      <protection/>
    </xf>
    <xf numFmtId="0" fontId="7" fillId="35" borderId="40" xfId="41" applyFont="1" applyFill="1" applyBorder="1" applyAlignment="1">
      <alignment horizontal="right" vertical="center" shrinkToFit="1"/>
      <protection/>
    </xf>
    <xf numFmtId="0" fontId="7" fillId="35" borderId="41" xfId="41" applyFont="1" applyFill="1" applyBorder="1" applyAlignment="1">
      <alignment horizontal="right" vertical="center" shrinkToFit="1"/>
      <protection/>
    </xf>
    <xf numFmtId="49" fontId="10" fillId="34" borderId="139" xfId="41" applyNumberFormat="1" applyFont="1" applyFill="1" applyBorder="1" applyAlignment="1">
      <alignment horizontal="right" vertical="center" shrinkToFit="1"/>
      <protection/>
    </xf>
    <xf numFmtId="49" fontId="10" fillId="34" borderId="40" xfId="41" applyNumberFormat="1" applyFont="1" applyFill="1" applyBorder="1" applyAlignment="1">
      <alignment horizontal="right" vertical="center" shrinkToFit="1"/>
      <protection/>
    </xf>
    <xf numFmtId="49" fontId="10" fillId="34" borderId="41" xfId="41" applyNumberFormat="1" applyFont="1" applyFill="1" applyBorder="1" applyAlignment="1">
      <alignment horizontal="right" vertical="center" shrinkToFit="1"/>
      <protection/>
    </xf>
    <xf numFmtId="49" fontId="12" fillId="38" borderId="139" xfId="41" applyNumberFormat="1" applyFont="1" applyFill="1" applyBorder="1" applyAlignment="1">
      <alignment horizontal="right" vertical="top"/>
      <protection/>
    </xf>
    <xf numFmtId="49" fontId="12" fillId="38" borderId="40" xfId="41" applyNumberFormat="1" applyFont="1" applyFill="1" applyBorder="1" applyAlignment="1">
      <alignment horizontal="right" vertical="top"/>
      <protection/>
    </xf>
    <xf numFmtId="49" fontId="12" fillId="38" borderId="41" xfId="41" applyNumberFormat="1" applyFont="1" applyFill="1" applyBorder="1" applyAlignment="1">
      <alignment horizontal="right" vertical="top"/>
      <protection/>
    </xf>
    <xf numFmtId="49" fontId="10" fillId="35" borderId="101" xfId="41" applyNumberFormat="1" applyFont="1" applyFill="1" applyBorder="1" applyAlignment="1">
      <alignment horizontal="right" vertical="center"/>
      <protection/>
    </xf>
    <xf numFmtId="0" fontId="16" fillId="38" borderId="149" xfId="41" applyFont="1" applyFill="1" applyBorder="1" applyAlignment="1">
      <alignment horizontal="center" vertical="top"/>
      <protection/>
    </xf>
    <xf numFmtId="0" fontId="16" fillId="38" borderId="40" xfId="41" applyFont="1" applyFill="1" applyBorder="1" applyAlignment="1">
      <alignment horizontal="center" vertical="top"/>
      <protection/>
    </xf>
    <xf numFmtId="0" fontId="16" fillId="38" borderId="41" xfId="41" applyFont="1" applyFill="1" applyBorder="1" applyAlignment="1">
      <alignment horizontal="center" vertical="top"/>
      <protection/>
    </xf>
    <xf numFmtId="49" fontId="10" fillId="0" borderId="47" xfId="41" applyNumberFormat="1" applyFont="1" applyFill="1" applyBorder="1" applyAlignment="1">
      <alignment horizontal="right" vertical="top"/>
      <protection/>
    </xf>
    <xf numFmtId="49" fontId="10" fillId="0" borderId="40" xfId="41" applyNumberFormat="1" applyFont="1" applyFill="1" applyBorder="1" applyAlignment="1">
      <alignment horizontal="right" vertical="top"/>
      <protection/>
    </xf>
    <xf numFmtId="49" fontId="10" fillId="0" borderId="41" xfId="41" applyNumberFormat="1" applyFont="1" applyFill="1" applyBorder="1" applyAlignment="1">
      <alignment horizontal="right" vertical="top"/>
      <protection/>
    </xf>
    <xf numFmtId="49" fontId="10" fillId="0" borderId="121" xfId="41" applyNumberFormat="1" applyFont="1" applyFill="1" applyBorder="1" applyAlignment="1">
      <alignment horizontal="right" vertical="top"/>
      <protection/>
    </xf>
    <xf numFmtId="49" fontId="10" fillId="0" borderId="123" xfId="41" applyNumberFormat="1" applyFont="1" applyFill="1" applyBorder="1" applyAlignment="1">
      <alignment horizontal="right" vertical="top"/>
      <protection/>
    </xf>
    <xf numFmtId="0" fontId="3" fillId="0" borderId="164" xfId="41" applyFont="1" applyBorder="1" applyAlignment="1">
      <alignment horizontal="center" vertical="top"/>
      <protection/>
    </xf>
    <xf numFmtId="0" fontId="3" fillId="0" borderId="13" xfId="41" applyFont="1" applyBorder="1" applyAlignment="1">
      <alignment horizontal="center" vertical="top"/>
      <protection/>
    </xf>
    <xf numFmtId="0" fontId="3" fillId="0" borderId="90" xfId="41" applyFont="1" applyBorder="1" applyAlignment="1">
      <alignment horizontal="center" vertical="top"/>
      <protection/>
    </xf>
    <xf numFmtId="0" fontId="3" fillId="0" borderId="0" xfId="41" applyFont="1" applyAlignment="1">
      <alignment horizontal="center" vertical="top"/>
      <protection/>
    </xf>
    <xf numFmtId="0" fontId="15" fillId="0" borderId="0" xfId="0" applyFont="1" applyBorder="1" applyAlignment="1">
      <alignment/>
    </xf>
    <xf numFmtId="0" fontId="7" fillId="0" borderId="122" xfId="41" applyFont="1" applyBorder="1" applyAlignment="1">
      <alignment horizontal="right" vertical="top"/>
      <protection/>
    </xf>
    <xf numFmtId="0" fontId="7" fillId="0" borderId="13" xfId="41" applyFont="1" applyBorder="1" applyAlignment="1">
      <alignment horizontal="right" vertical="top"/>
      <protection/>
    </xf>
    <xf numFmtId="0" fontId="7" fillId="0" borderId="165" xfId="41" applyFont="1" applyBorder="1" applyAlignment="1">
      <alignment horizontal="right" vertical="top"/>
      <protection/>
    </xf>
    <xf numFmtId="49" fontId="24" fillId="39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top"/>
    </xf>
    <xf numFmtId="0" fontId="24" fillId="39" borderId="0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 wrapText="1"/>
    </xf>
    <xf numFmtId="0" fontId="15" fillId="41" borderId="118" xfId="0" applyFont="1" applyFill="1" applyBorder="1" applyAlignment="1">
      <alignment horizontal="left" vertical="center"/>
    </xf>
    <xf numFmtId="172" fontId="18" fillId="41" borderId="118" xfId="0" applyNumberFormat="1" applyFont="1" applyFill="1" applyBorder="1" applyAlignment="1">
      <alignment horizontal="center" vertical="center"/>
    </xf>
    <xf numFmtId="0" fontId="15" fillId="42" borderId="129" xfId="0" applyFont="1" applyFill="1" applyBorder="1" applyAlignment="1">
      <alignment horizontal="right" vertical="center" wrapText="1"/>
    </xf>
    <xf numFmtId="0" fontId="15" fillId="42" borderId="124" xfId="0" applyFont="1" applyFill="1" applyBorder="1" applyAlignment="1">
      <alignment horizontal="right" vertical="center" wrapText="1"/>
    </xf>
    <xf numFmtId="0" fontId="15" fillId="42" borderId="166" xfId="0" applyFont="1" applyFill="1" applyBorder="1" applyAlignment="1">
      <alignment horizontal="right" vertical="center" wrapText="1"/>
    </xf>
    <xf numFmtId="172" fontId="15" fillId="42" borderId="118" xfId="0" applyNumberFormat="1" applyFont="1" applyFill="1" applyBorder="1" applyAlignment="1">
      <alignment horizontal="center" vertical="center"/>
    </xf>
    <xf numFmtId="0" fontId="15" fillId="42" borderId="118" xfId="0" applyFont="1" applyFill="1" applyBorder="1" applyAlignment="1">
      <alignment horizontal="center" vertical="center"/>
    </xf>
    <xf numFmtId="0" fontId="15" fillId="0" borderId="118" xfId="0" applyFont="1" applyBorder="1" applyAlignment="1">
      <alignment horizontal="left" vertical="center" wrapText="1"/>
    </xf>
    <xf numFmtId="172" fontId="15" fillId="0" borderId="118" xfId="0" applyNumberFormat="1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left" vertical="center" wrapText="1"/>
    </xf>
    <xf numFmtId="172" fontId="15" fillId="0" borderId="118" xfId="0" applyNumberFormat="1" applyFont="1" applyFill="1" applyBorder="1" applyAlignment="1">
      <alignment horizontal="center" vertical="center" wrapText="1"/>
    </xf>
    <xf numFmtId="49" fontId="15" fillId="0" borderId="118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top"/>
    </xf>
    <xf numFmtId="172" fontId="15" fillId="0" borderId="0" xfId="0" applyNumberFormat="1" applyFont="1" applyFill="1" applyBorder="1" applyAlignment="1">
      <alignment horizontal="right" vertical="top" wrapText="1"/>
    </xf>
    <xf numFmtId="0" fontId="15" fillId="0" borderId="118" xfId="0" applyFont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prastas 2" xfId="41"/>
    <cellStyle name="Įspėjimo teksta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tilius 1" xfId="57"/>
    <cellStyle name="Stilius 2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167</xdr:row>
      <xdr:rowOff>57150</xdr:rowOff>
    </xdr:from>
    <xdr:to>
      <xdr:col>9</xdr:col>
      <xdr:colOff>495300</xdr:colOff>
      <xdr:row>167</xdr:row>
      <xdr:rowOff>66675</xdr:rowOff>
    </xdr:to>
    <xdr:sp>
      <xdr:nvSpPr>
        <xdr:cNvPr id="1" name="Tiesioji jungtis 1"/>
        <xdr:cNvSpPr>
          <a:spLocks/>
        </xdr:cNvSpPr>
      </xdr:nvSpPr>
      <xdr:spPr>
        <a:xfrm flipV="1">
          <a:off x="2962275" y="48044100"/>
          <a:ext cx="1752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1" width="2.7109375" style="1" customWidth="1"/>
    <col min="2" max="3" width="2.57421875" style="1" customWidth="1"/>
    <col min="4" max="4" width="25.8515625" style="1" customWidth="1"/>
    <col min="5" max="5" width="5.00390625" style="1" customWidth="1"/>
    <col min="6" max="6" width="5.7109375" style="2" customWidth="1"/>
    <col min="7" max="7" width="6.57421875" style="1" customWidth="1"/>
    <col min="8" max="8" width="6.8515625" style="1" customWidth="1"/>
    <col min="9" max="9" width="5.421875" style="1" customWidth="1"/>
    <col min="10" max="11" width="7.57421875" style="1" customWidth="1"/>
    <col min="12" max="12" width="12.28125" style="1" customWidth="1"/>
    <col min="13" max="13" width="5.7109375" style="1" customWidth="1"/>
    <col min="14" max="14" width="5.421875" style="1" customWidth="1"/>
    <col min="15" max="15" width="5.140625" style="1" customWidth="1"/>
  </cols>
  <sheetData>
    <row r="1" spans="11:15" ht="15">
      <c r="K1" s="609"/>
      <c r="L1" s="609"/>
      <c r="M1" s="609"/>
      <c r="N1" s="609"/>
      <c r="O1" s="609"/>
    </row>
    <row r="2" spans="1:15" ht="54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609"/>
      <c r="L2" s="609"/>
      <c r="M2" s="609"/>
      <c r="N2" s="609"/>
      <c r="O2" s="609"/>
    </row>
    <row r="3" spans="1:15" ht="48.75" customHeight="1">
      <c r="A3" s="610" t="s">
        <v>101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</row>
    <row r="4" spans="1:15" ht="34.5" customHeight="1" thickBot="1">
      <c r="A4" s="611" t="s">
        <v>0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</row>
    <row r="5" spans="1:15" ht="3" customHeight="1" hidden="1" thickBot="1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 t="s">
        <v>1</v>
      </c>
      <c r="N5" s="3"/>
      <c r="O5" s="3"/>
    </row>
    <row r="6" spans="1:15" ht="27" customHeight="1" thickTop="1">
      <c r="A6" s="612" t="s">
        <v>2</v>
      </c>
      <c r="B6" s="615" t="s">
        <v>3</v>
      </c>
      <c r="C6" s="615" t="s">
        <v>4</v>
      </c>
      <c r="D6" s="618" t="s">
        <v>5</v>
      </c>
      <c r="E6" s="603" t="s">
        <v>6</v>
      </c>
      <c r="F6" s="603" t="s">
        <v>7</v>
      </c>
      <c r="G6" s="621" t="s">
        <v>104</v>
      </c>
      <c r="H6" s="603" t="s">
        <v>105</v>
      </c>
      <c r="I6" s="603" t="s">
        <v>106</v>
      </c>
      <c r="J6" s="603" t="s">
        <v>107</v>
      </c>
      <c r="K6" s="603" t="s">
        <v>108</v>
      </c>
      <c r="L6" s="606" t="s">
        <v>8</v>
      </c>
      <c r="M6" s="607"/>
      <c r="N6" s="607"/>
      <c r="O6" s="608"/>
    </row>
    <row r="7" spans="1:15" ht="14.25" customHeight="1">
      <c r="A7" s="613"/>
      <c r="B7" s="616"/>
      <c r="C7" s="616"/>
      <c r="D7" s="619"/>
      <c r="E7" s="604"/>
      <c r="F7" s="604"/>
      <c r="G7" s="622"/>
      <c r="H7" s="604"/>
      <c r="I7" s="604"/>
      <c r="J7" s="604"/>
      <c r="K7" s="604"/>
      <c r="L7" s="598" t="s">
        <v>10</v>
      </c>
      <c r="M7" s="600" t="s">
        <v>11</v>
      </c>
      <c r="N7" s="601"/>
      <c r="O7" s="602"/>
    </row>
    <row r="8" spans="1:15" ht="72.75" customHeight="1" thickBot="1">
      <c r="A8" s="614"/>
      <c r="B8" s="617"/>
      <c r="C8" s="617"/>
      <c r="D8" s="620"/>
      <c r="E8" s="605"/>
      <c r="F8" s="605"/>
      <c r="G8" s="623"/>
      <c r="H8" s="605"/>
      <c r="I8" s="605"/>
      <c r="J8" s="605"/>
      <c r="K8" s="605"/>
      <c r="L8" s="599"/>
      <c r="M8" s="5" t="s">
        <v>12</v>
      </c>
      <c r="N8" s="6" t="s">
        <v>109</v>
      </c>
      <c r="O8" s="7" t="s">
        <v>110</v>
      </c>
    </row>
    <row r="9" spans="1:15" ht="30" customHeight="1" thickTop="1">
      <c r="A9" s="624" t="s">
        <v>102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6"/>
    </row>
    <row r="10" spans="1:15" ht="31.5" customHeight="1" thickBot="1">
      <c r="A10" s="627" t="s">
        <v>103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9"/>
    </row>
    <row r="11" spans="1:15" s="9" customFormat="1" ht="21.75" customHeight="1" thickBot="1">
      <c r="A11" s="8" t="s">
        <v>13</v>
      </c>
      <c r="B11" s="630" t="s">
        <v>14</v>
      </c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2"/>
    </row>
    <row r="12" spans="1:15" ht="24.75" customHeight="1" thickBot="1">
      <c r="A12" s="10" t="s">
        <v>13</v>
      </c>
      <c r="B12" s="11" t="s">
        <v>13</v>
      </c>
      <c r="C12" s="633" t="s">
        <v>15</v>
      </c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5"/>
    </row>
    <row r="13" spans="1:15" ht="15" customHeight="1" thickBot="1" thickTop="1">
      <c r="A13" s="636" t="s">
        <v>13</v>
      </c>
      <c r="B13" s="638" t="s">
        <v>13</v>
      </c>
      <c r="C13" s="640" t="s">
        <v>13</v>
      </c>
      <c r="D13" s="642" t="s">
        <v>16</v>
      </c>
      <c r="E13" s="644" t="s">
        <v>183</v>
      </c>
      <c r="F13" s="12" t="s">
        <v>17</v>
      </c>
      <c r="G13" s="13">
        <v>555.9</v>
      </c>
      <c r="H13" s="13">
        <v>560</v>
      </c>
      <c r="I13" s="14"/>
      <c r="J13" s="15">
        <v>560</v>
      </c>
      <c r="K13" s="15">
        <v>600</v>
      </c>
      <c r="L13" s="16" t="s">
        <v>18</v>
      </c>
      <c r="M13" s="17">
        <v>435</v>
      </c>
      <c r="N13" s="17">
        <v>440</v>
      </c>
      <c r="O13" s="18">
        <v>450</v>
      </c>
    </row>
    <row r="14" spans="1:15" ht="48.75" thickBot="1">
      <c r="A14" s="637"/>
      <c r="B14" s="639"/>
      <c r="C14" s="641"/>
      <c r="D14" s="643"/>
      <c r="E14" s="645"/>
      <c r="F14" s="19" t="s">
        <v>19</v>
      </c>
      <c r="G14" s="21">
        <v>555.9</v>
      </c>
      <c r="H14" s="21">
        <v>560</v>
      </c>
      <c r="I14" s="22"/>
      <c r="J14" s="20">
        <v>560</v>
      </c>
      <c r="K14" s="20">
        <f>SUM(K13)</f>
        <v>600</v>
      </c>
      <c r="L14" s="23" t="s">
        <v>20</v>
      </c>
      <c r="M14" s="24">
        <v>16</v>
      </c>
      <c r="N14" s="24">
        <v>16</v>
      </c>
      <c r="O14" s="25">
        <v>16</v>
      </c>
    </row>
    <row r="15" spans="1:15" ht="36.75">
      <c r="A15" s="26"/>
      <c r="B15" s="27"/>
      <c r="C15" s="28"/>
      <c r="D15" s="671" t="s">
        <v>21</v>
      </c>
      <c r="E15" s="29"/>
      <c r="F15" s="30" t="s">
        <v>22</v>
      </c>
      <c r="G15" s="31">
        <v>154.1</v>
      </c>
      <c r="H15" s="32">
        <v>160</v>
      </c>
      <c r="I15" s="33"/>
      <c r="J15" s="34">
        <v>160</v>
      </c>
      <c r="K15" s="34">
        <v>165</v>
      </c>
      <c r="L15" s="465" t="s">
        <v>23</v>
      </c>
      <c r="M15" s="24">
        <v>27</v>
      </c>
      <c r="N15" s="24">
        <v>27.5</v>
      </c>
      <c r="O15" s="35">
        <v>28</v>
      </c>
    </row>
    <row r="16" spans="1:15" ht="15">
      <c r="A16" s="26" t="s">
        <v>13</v>
      </c>
      <c r="B16" s="27" t="s">
        <v>13</v>
      </c>
      <c r="C16" s="28" t="s">
        <v>24</v>
      </c>
      <c r="D16" s="672"/>
      <c r="E16" s="29"/>
      <c r="F16" s="36" t="s">
        <v>25</v>
      </c>
      <c r="G16" s="37">
        <v>13</v>
      </c>
      <c r="H16" s="32">
        <v>15</v>
      </c>
      <c r="I16" s="38"/>
      <c r="J16" s="34">
        <v>16</v>
      </c>
      <c r="K16" s="34">
        <v>17</v>
      </c>
      <c r="L16" s="466"/>
      <c r="M16" s="24"/>
      <c r="N16" s="24"/>
      <c r="O16" s="25"/>
    </row>
    <row r="17" spans="1:15" ht="15.75" thickBot="1">
      <c r="A17" s="26"/>
      <c r="B17" s="27"/>
      <c r="C17" s="28"/>
      <c r="D17" s="643"/>
      <c r="E17" s="29"/>
      <c r="F17" s="39" t="s">
        <v>19</v>
      </c>
      <c r="G17" s="40">
        <f>G15+G16</f>
        <v>167.1</v>
      </c>
      <c r="H17" s="40">
        <f>H15+H16</f>
        <v>175</v>
      </c>
      <c r="I17" s="43"/>
      <c r="J17" s="44">
        <f>SUM(J15:J16)</f>
        <v>176</v>
      </c>
      <c r="K17" s="44">
        <f>SUM(K15:K16)</f>
        <v>182</v>
      </c>
      <c r="L17" s="466"/>
      <c r="M17" s="24"/>
      <c r="N17" s="24"/>
      <c r="O17" s="25"/>
    </row>
    <row r="18" spans="1:15" ht="15" customHeight="1">
      <c r="A18" s="673" t="s">
        <v>13</v>
      </c>
      <c r="B18" s="674" t="s">
        <v>13</v>
      </c>
      <c r="C18" s="677" t="s">
        <v>26</v>
      </c>
      <c r="D18" s="671" t="s">
        <v>111</v>
      </c>
      <c r="E18" s="646" t="s">
        <v>183</v>
      </c>
      <c r="F18" s="30" t="s">
        <v>22</v>
      </c>
      <c r="G18" s="45">
        <v>0</v>
      </c>
      <c r="H18" s="46">
        <v>0</v>
      </c>
      <c r="I18" s="47"/>
      <c r="J18" s="34">
        <v>0</v>
      </c>
      <c r="K18" s="34">
        <v>0</v>
      </c>
      <c r="L18" s="467"/>
      <c r="M18" s="24"/>
      <c r="N18" s="24"/>
      <c r="O18" s="25"/>
    </row>
    <row r="19" spans="1:15" ht="15">
      <c r="A19" s="655"/>
      <c r="B19" s="675"/>
      <c r="C19" s="678"/>
      <c r="D19" s="672"/>
      <c r="E19" s="647"/>
      <c r="F19" s="36" t="s">
        <v>25</v>
      </c>
      <c r="G19" s="46">
        <v>0</v>
      </c>
      <c r="H19" s="46">
        <v>0</v>
      </c>
      <c r="I19" s="47"/>
      <c r="J19" s="34">
        <v>0</v>
      </c>
      <c r="K19" s="34">
        <v>0</v>
      </c>
      <c r="L19" s="48"/>
      <c r="M19" s="24"/>
      <c r="N19" s="24"/>
      <c r="O19" s="25"/>
    </row>
    <row r="20" spans="1:15" ht="15.75" thickBot="1">
      <c r="A20" s="656"/>
      <c r="B20" s="676"/>
      <c r="C20" s="679"/>
      <c r="D20" s="680"/>
      <c r="E20" s="648"/>
      <c r="F20" s="39" t="s">
        <v>19</v>
      </c>
      <c r="G20" s="42">
        <v>0</v>
      </c>
      <c r="H20" s="42">
        <f>H14+H17</f>
        <v>735</v>
      </c>
      <c r="I20" s="42">
        <f>I14+I17</f>
        <v>0</v>
      </c>
      <c r="J20" s="42">
        <v>0</v>
      </c>
      <c r="K20" s="42">
        <v>0</v>
      </c>
      <c r="L20" s="50"/>
      <c r="M20" s="51"/>
      <c r="N20" s="51"/>
      <c r="O20" s="52"/>
    </row>
    <row r="21" spans="1:15" ht="16.5" thickBot="1" thickTop="1">
      <c r="A21" s="53" t="s">
        <v>13</v>
      </c>
      <c r="B21" s="54" t="s">
        <v>13</v>
      </c>
      <c r="C21" s="649" t="s">
        <v>27</v>
      </c>
      <c r="D21" s="650"/>
      <c r="E21" s="650"/>
      <c r="F21" s="651"/>
      <c r="G21" s="42">
        <f>G14+G17</f>
        <v>723</v>
      </c>
      <c r="H21" s="42">
        <f>H14+H17</f>
        <v>735</v>
      </c>
      <c r="I21" s="42">
        <f>I14+I17</f>
        <v>0</v>
      </c>
      <c r="J21" s="42">
        <f>J14+J17</f>
        <v>736</v>
      </c>
      <c r="K21" s="42">
        <f>K14+K17</f>
        <v>782</v>
      </c>
      <c r="L21" s="55"/>
      <c r="M21" s="56"/>
      <c r="N21" s="56"/>
      <c r="O21" s="57"/>
    </row>
    <row r="22" spans="1:15" ht="16.5" thickBot="1" thickTop="1">
      <c r="A22" s="58" t="s">
        <v>13</v>
      </c>
      <c r="B22" s="59" t="s">
        <v>24</v>
      </c>
      <c r="C22" s="652" t="s">
        <v>28</v>
      </c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4"/>
    </row>
    <row r="23" spans="1:15" ht="36.75" thickTop="1">
      <c r="A23" s="636" t="s">
        <v>13</v>
      </c>
      <c r="B23" s="657" t="s">
        <v>24</v>
      </c>
      <c r="C23" s="660" t="s">
        <v>13</v>
      </c>
      <c r="D23" s="663" t="s">
        <v>29</v>
      </c>
      <c r="E23" s="666" t="s">
        <v>183</v>
      </c>
      <c r="F23" s="200" t="s">
        <v>22</v>
      </c>
      <c r="G23" s="202">
        <v>1</v>
      </c>
      <c r="H23" s="202">
        <v>1.5</v>
      </c>
      <c r="I23" s="416">
        <v>0</v>
      </c>
      <c r="J23" s="15">
        <v>1.5</v>
      </c>
      <c r="K23" s="15">
        <v>2</v>
      </c>
      <c r="L23" s="541" t="s">
        <v>30</v>
      </c>
      <c r="M23" s="542" t="s">
        <v>31</v>
      </c>
      <c r="N23" s="543">
        <v>4</v>
      </c>
      <c r="O23" s="543">
        <v>5</v>
      </c>
    </row>
    <row r="24" spans="1:15" ht="24">
      <c r="A24" s="655"/>
      <c r="B24" s="658"/>
      <c r="C24" s="661"/>
      <c r="D24" s="664"/>
      <c r="E24" s="667"/>
      <c r="F24" s="468" t="s">
        <v>32</v>
      </c>
      <c r="G24" s="469">
        <v>0.5</v>
      </c>
      <c r="H24" s="469">
        <v>0.5</v>
      </c>
      <c r="I24" s="470">
        <v>0</v>
      </c>
      <c r="J24" s="305">
        <v>1</v>
      </c>
      <c r="K24" s="305">
        <v>1</v>
      </c>
      <c r="L24" s="544" t="s">
        <v>33</v>
      </c>
      <c r="M24" s="545" t="s">
        <v>176</v>
      </c>
      <c r="N24" s="546">
        <v>600</v>
      </c>
      <c r="O24" s="546">
        <v>600</v>
      </c>
    </row>
    <row r="25" spans="1:15" ht="15">
      <c r="A25" s="655"/>
      <c r="B25" s="658"/>
      <c r="C25" s="661"/>
      <c r="D25" s="664"/>
      <c r="E25" s="667"/>
      <c r="F25" s="468" t="s">
        <v>25</v>
      </c>
      <c r="G25" s="469">
        <v>2</v>
      </c>
      <c r="H25" s="469">
        <v>1</v>
      </c>
      <c r="I25" s="470">
        <v>0</v>
      </c>
      <c r="J25" s="469">
        <v>1</v>
      </c>
      <c r="K25" s="469">
        <v>2</v>
      </c>
      <c r="L25" s="544"/>
      <c r="M25" s="547"/>
      <c r="N25" s="547"/>
      <c r="O25" s="547"/>
    </row>
    <row r="26" spans="1:15" ht="15.75" thickBot="1">
      <c r="A26" s="656"/>
      <c r="B26" s="659"/>
      <c r="C26" s="662"/>
      <c r="D26" s="665"/>
      <c r="E26" s="668"/>
      <c r="F26" s="67" t="s">
        <v>19</v>
      </c>
      <c r="G26" s="332">
        <f>SUM(G23:G25)</f>
        <v>3.5</v>
      </c>
      <c r="H26" s="332">
        <f>SUM(H23:H25)</f>
        <v>3</v>
      </c>
      <c r="I26" s="464">
        <v>0</v>
      </c>
      <c r="J26" s="332">
        <f>SUM(J23:J25)</f>
        <v>3.5</v>
      </c>
      <c r="K26" s="332">
        <f>SUM(K23:K25)</f>
        <v>5</v>
      </c>
      <c r="L26" s="548"/>
      <c r="M26" s="549"/>
      <c r="N26" s="549"/>
      <c r="O26" s="549"/>
    </row>
    <row r="27" spans="1:15" ht="36" customHeight="1" thickTop="1">
      <c r="A27" s="636" t="s">
        <v>13</v>
      </c>
      <c r="B27" s="657" t="s">
        <v>24</v>
      </c>
      <c r="C27" s="660" t="s">
        <v>24</v>
      </c>
      <c r="D27" s="663" t="s">
        <v>34</v>
      </c>
      <c r="E27" s="666" t="s">
        <v>183</v>
      </c>
      <c r="F27" s="60" t="s">
        <v>22</v>
      </c>
      <c r="G27" s="202">
        <v>1</v>
      </c>
      <c r="H27" s="202">
        <v>1</v>
      </c>
      <c r="I27" s="416">
        <v>0</v>
      </c>
      <c r="J27" s="202">
        <v>1</v>
      </c>
      <c r="K27" s="202">
        <v>1</v>
      </c>
      <c r="L27" s="541" t="s">
        <v>121</v>
      </c>
      <c r="M27" s="542" t="s">
        <v>177</v>
      </c>
      <c r="N27" s="550">
        <v>14</v>
      </c>
      <c r="O27" s="550">
        <v>14</v>
      </c>
    </row>
    <row r="28" spans="1:15" ht="14.25" customHeight="1">
      <c r="A28" s="655"/>
      <c r="B28" s="658"/>
      <c r="C28" s="661"/>
      <c r="D28" s="664"/>
      <c r="E28" s="667"/>
      <c r="F28" s="70" t="s">
        <v>25</v>
      </c>
      <c r="G28" s="471">
        <v>1.5</v>
      </c>
      <c r="H28" s="469">
        <v>1</v>
      </c>
      <c r="I28" s="472">
        <v>0</v>
      </c>
      <c r="J28" s="469">
        <v>1</v>
      </c>
      <c r="K28" s="469">
        <v>1</v>
      </c>
      <c r="L28" s="714" t="s">
        <v>181</v>
      </c>
      <c r="M28" s="686">
        <v>80</v>
      </c>
      <c r="N28" s="686">
        <v>100</v>
      </c>
      <c r="O28" s="686">
        <v>100</v>
      </c>
    </row>
    <row r="29" spans="1:15" ht="37.5" customHeight="1">
      <c r="A29" s="655"/>
      <c r="B29" s="658"/>
      <c r="C29" s="661"/>
      <c r="D29" s="664"/>
      <c r="E29" s="667"/>
      <c r="F29" s="71" t="s">
        <v>17</v>
      </c>
      <c r="G29" s="471">
        <v>1</v>
      </c>
      <c r="H29" s="469">
        <v>1</v>
      </c>
      <c r="I29" s="472">
        <v>0</v>
      </c>
      <c r="J29" s="469">
        <v>1</v>
      </c>
      <c r="K29" s="469">
        <v>1</v>
      </c>
      <c r="L29" s="714"/>
      <c r="M29" s="686"/>
      <c r="N29" s="686"/>
      <c r="O29" s="686"/>
    </row>
    <row r="30" spans="1:15" ht="24.75" thickBot="1">
      <c r="A30" s="655"/>
      <c r="B30" s="658"/>
      <c r="C30" s="661"/>
      <c r="D30" s="664"/>
      <c r="E30" s="667"/>
      <c r="F30" s="70"/>
      <c r="G30" s="473"/>
      <c r="H30" s="473"/>
      <c r="I30" s="464">
        <v>0</v>
      </c>
      <c r="J30" s="473"/>
      <c r="K30" s="473"/>
      <c r="L30" s="548" t="s">
        <v>35</v>
      </c>
      <c r="M30" s="551">
        <v>80</v>
      </c>
      <c r="N30" s="551">
        <v>85</v>
      </c>
      <c r="O30" s="551">
        <v>90</v>
      </c>
    </row>
    <row r="31" spans="1:15" ht="16.5" thickBot="1" thickTop="1">
      <c r="A31" s="656"/>
      <c r="B31" s="669"/>
      <c r="C31" s="670"/>
      <c r="D31" s="665"/>
      <c r="E31" s="668"/>
      <c r="F31" s="72" t="s">
        <v>19</v>
      </c>
      <c r="G31" s="474">
        <f>G27+G28+G29</f>
        <v>3.5</v>
      </c>
      <c r="H31" s="474">
        <f>SUM(H27:H29)</f>
        <v>3</v>
      </c>
      <c r="I31" s="475">
        <v>0</v>
      </c>
      <c r="J31" s="474">
        <f>SUM(J27:J30)</f>
        <v>3</v>
      </c>
      <c r="K31" s="474">
        <f>SUM(K27:K30)</f>
        <v>3</v>
      </c>
      <c r="L31" s="74"/>
      <c r="M31" s="422"/>
      <c r="N31" s="422"/>
      <c r="O31" s="423"/>
    </row>
    <row r="32" spans="1:15" ht="15" customHeight="1" thickBot="1" thickTop="1">
      <c r="A32" s="687" t="s">
        <v>13</v>
      </c>
      <c r="B32" s="690" t="s">
        <v>24</v>
      </c>
      <c r="C32" s="693" t="s">
        <v>26</v>
      </c>
      <c r="D32" s="696" t="s">
        <v>36</v>
      </c>
      <c r="E32" s="699">
        <v>25</v>
      </c>
      <c r="F32" s="75" t="s">
        <v>25</v>
      </c>
      <c r="G32" s="469">
        <v>2</v>
      </c>
      <c r="H32" s="469">
        <v>2.5</v>
      </c>
      <c r="I32" s="470">
        <v>0</v>
      </c>
      <c r="J32" s="469">
        <v>3</v>
      </c>
      <c r="K32" s="469">
        <v>3</v>
      </c>
      <c r="L32" s="702" t="s">
        <v>182</v>
      </c>
      <c r="M32" s="712">
        <v>90</v>
      </c>
      <c r="N32" s="712">
        <v>95</v>
      </c>
      <c r="O32" s="681">
        <v>90</v>
      </c>
    </row>
    <row r="33" spans="1:15" ht="15.75" thickBot="1">
      <c r="A33" s="688"/>
      <c r="B33" s="691"/>
      <c r="C33" s="694"/>
      <c r="D33" s="697"/>
      <c r="E33" s="700"/>
      <c r="F33" s="75" t="s">
        <v>37</v>
      </c>
      <c r="G33" s="469">
        <v>1</v>
      </c>
      <c r="H33" s="469">
        <v>1</v>
      </c>
      <c r="I33" s="470">
        <v>0</v>
      </c>
      <c r="J33" s="469">
        <v>1</v>
      </c>
      <c r="K33" s="469">
        <v>1</v>
      </c>
      <c r="L33" s="703"/>
      <c r="M33" s="713"/>
      <c r="N33" s="713"/>
      <c r="O33" s="682"/>
    </row>
    <row r="34" spans="1:15" ht="16.5" thickBot="1" thickTop="1">
      <c r="A34" s="689"/>
      <c r="B34" s="692"/>
      <c r="C34" s="695"/>
      <c r="D34" s="698"/>
      <c r="E34" s="701"/>
      <c r="F34" s="76" t="s">
        <v>19</v>
      </c>
      <c r="G34" s="332">
        <f>SUM(G32:G33)</f>
        <v>3</v>
      </c>
      <c r="H34" s="332">
        <f>SUM(H32:H33)</f>
        <v>3.5</v>
      </c>
      <c r="I34" s="464">
        <v>0</v>
      </c>
      <c r="J34" s="332">
        <f>SUM(J32:J33)</f>
        <v>4</v>
      </c>
      <c r="K34" s="332">
        <f>SUM(K32:K33)</f>
        <v>4</v>
      </c>
      <c r="L34" s="419"/>
      <c r="M34" s="420"/>
      <c r="N34" s="420"/>
      <c r="O34" s="421"/>
    </row>
    <row r="35" spans="1:15" ht="16.5" thickBot="1" thickTop="1">
      <c r="A35" s="77" t="s">
        <v>13</v>
      </c>
      <c r="B35" s="78" t="s">
        <v>24</v>
      </c>
      <c r="C35" s="683" t="s">
        <v>27</v>
      </c>
      <c r="D35" s="684"/>
      <c r="E35" s="684"/>
      <c r="F35" s="685"/>
      <c r="G35" s="79">
        <f>G26+G31+G34</f>
        <v>10</v>
      </c>
      <c r="H35" s="79">
        <f>ABS(H26+H31+H34)</f>
        <v>9.5</v>
      </c>
      <c r="I35" s="79">
        <v>0</v>
      </c>
      <c r="J35" s="79">
        <f>ABS(J26+J31+J34)</f>
        <v>10.5</v>
      </c>
      <c r="K35" s="79">
        <f>ABS(K26+K31+K34)</f>
        <v>12</v>
      </c>
      <c r="L35" s="80"/>
      <c r="M35" s="81"/>
      <c r="N35" s="81"/>
      <c r="O35" s="82"/>
    </row>
    <row r="36" spans="1:15" ht="16.5" thickBot="1" thickTop="1">
      <c r="A36" s="83" t="s">
        <v>13</v>
      </c>
      <c r="B36" s="704" t="s">
        <v>38</v>
      </c>
      <c r="C36" s="705"/>
      <c r="D36" s="705"/>
      <c r="E36" s="705"/>
      <c r="F36" s="705"/>
      <c r="G36" s="86">
        <f>ABS(G21+G35)</f>
        <v>733</v>
      </c>
      <c r="H36" s="87">
        <f>ABS(H21+H35)</f>
        <v>744.5</v>
      </c>
      <c r="I36" s="84">
        <v>0</v>
      </c>
      <c r="J36" s="84">
        <f>ABS(J21+J35)</f>
        <v>746.5</v>
      </c>
      <c r="K36" s="88">
        <f>ABS(K21+K35)</f>
        <v>794</v>
      </c>
      <c r="L36" s="89"/>
      <c r="M36" s="89"/>
      <c r="N36" s="89"/>
      <c r="O36" s="90"/>
    </row>
    <row r="37" spans="1:15" ht="16.5" thickBot="1" thickTop="1">
      <c r="A37" s="91" t="s">
        <v>24</v>
      </c>
      <c r="B37" s="706" t="s">
        <v>39</v>
      </c>
      <c r="C37" s="707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8"/>
    </row>
    <row r="38" spans="1:15" ht="15" customHeight="1" thickBot="1" thickTop="1">
      <c r="A38" s="92" t="s">
        <v>24</v>
      </c>
      <c r="B38" s="93" t="s">
        <v>13</v>
      </c>
      <c r="C38" s="709" t="s">
        <v>40</v>
      </c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1"/>
    </row>
    <row r="39" spans="1:15" ht="72.75" thickBot="1">
      <c r="A39" s="58" t="s">
        <v>24</v>
      </c>
      <c r="B39" s="94" t="s">
        <v>13</v>
      </c>
      <c r="C39" s="95" t="s">
        <v>13</v>
      </c>
      <c r="D39" s="722" t="s">
        <v>41</v>
      </c>
      <c r="E39" s="96"/>
      <c r="F39" s="97" t="s">
        <v>22</v>
      </c>
      <c r="G39" s="98">
        <v>2</v>
      </c>
      <c r="H39" s="98">
        <v>3</v>
      </c>
      <c r="I39" s="99">
        <v>0</v>
      </c>
      <c r="J39" s="100">
        <v>3</v>
      </c>
      <c r="K39" s="100">
        <v>1</v>
      </c>
      <c r="L39" s="101" t="s">
        <v>42</v>
      </c>
      <c r="M39" s="102" t="s">
        <v>122</v>
      </c>
      <c r="N39" s="102" t="s">
        <v>122</v>
      </c>
      <c r="O39" s="103" t="s">
        <v>123</v>
      </c>
    </row>
    <row r="40" spans="1:15" ht="15.75" thickBot="1">
      <c r="A40" s="58"/>
      <c r="B40" s="94"/>
      <c r="C40" s="104"/>
      <c r="D40" s="723"/>
      <c r="E40" s="105"/>
      <c r="F40" s="106" t="s">
        <v>43</v>
      </c>
      <c r="G40" s="107">
        <f>SUM(G39)</f>
        <v>2</v>
      </c>
      <c r="H40" s="107">
        <f>SUM(H39)</f>
        <v>3</v>
      </c>
      <c r="I40" s="108">
        <f>SUM(I39)</f>
        <v>0</v>
      </c>
      <c r="J40" s="107">
        <f>SUM(J39)</f>
        <v>3</v>
      </c>
      <c r="K40" s="107">
        <f>SUM(K39)</f>
        <v>1</v>
      </c>
      <c r="L40" s="109"/>
      <c r="M40" s="109"/>
      <c r="N40" s="109"/>
      <c r="O40" s="110"/>
    </row>
    <row r="41" spans="1:15" ht="48.75" thickTop="1">
      <c r="A41" s="724" t="s">
        <v>24</v>
      </c>
      <c r="B41" s="726" t="s">
        <v>13</v>
      </c>
      <c r="C41" s="726" t="s">
        <v>24</v>
      </c>
      <c r="D41" s="728" t="s">
        <v>112</v>
      </c>
      <c r="E41" s="111"/>
      <c r="F41" s="112" t="s">
        <v>22</v>
      </c>
      <c r="G41" s="61">
        <v>6</v>
      </c>
      <c r="H41" s="61">
        <v>4</v>
      </c>
      <c r="I41" s="62">
        <v>0</v>
      </c>
      <c r="J41" s="114">
        <v>4</v>
      </c>
      <c r="K41" s="114">
        <v>3</v>
      </c>
      <c r="L41" s="552" t="s">
        <v>44</v>
      </c>
      <c r="M41" s="553" t="s">
        <v>178</v>
      </c>
      <c r="N41" s="553" t="s">
        <v>178</v>
      </c>
      <c r="O41" s="553" t="s">
        <v>124</v>
      </c>
    </row>
    <row r="42" spans="1:15" ht="24.75" thickBot="1">
      <c r="A42" s="725"/>
      <c r="B42" s="727"/>
      <c r="C42" s="727"/>
      <c r="D42" s="729"/>
      <c r="E42" s="115"/>
      <c r="F42" s="70" t="s">
        <v>25</v>
      </c>
      <c r="G42" s="476">
        <v>3</v>
      </c>
      <c r="H42" s="116">
        <v>2</v>
      </c>
      <c r="I42" s="117">
        <v>0</v>
      </c>
      <c r="J42" s="118">
        <v>3</v>
      </c>
      <c r="K42" s="118">
        <v>2</v>
      </c>
      <c r="L42" s="554" t="s">
        <v>45</v>
      </c>
      <c r="M42" s="555" t="s">
        <v>46</v>
      </c>
      <c r="N42" s="555" t="s">
        <v>47</v>
      </c>
      <c r="O42" s="555" t="s">
        <v>46</v>
      </c>
    </row>
    <row r="43" spans="1:15" ht="16.5" thickBot="1" thickTop="1">
      <c r="A43" s="119"/>
      <c r="B43" s="120"/>
      <c r="C43" s="120"/>
      <c r="D43" s="477"/>
      <c r="E43" s="115"/>
      <c r="F43" s="70" t="s">
        <v>48</v>
      </c>
      <c r="G43" s="32">
        <f>G41+G42</f>
        <v>9</v>
      </c>
      <c r="H43" s="32">
        <f>H41+H42</f>
        <v>6</v>
      </c>
      <c r="I43" s="121">
        <v>0</v>
      </c>
      <c r="J43" s="122">
        <f>SUM(J41:J42)</f>
        <v>7</v>
      </c>
      <c r="K43" s="122">
        <f>SUM(K41:K42)</f>
        <v>5</v>
      </c>
      <c r="L43" s="123"/>
      <c r="M43" s="124"/>
      <c r="N43" s="125"/>
      <c r="O43" s="126"/>
    </row>
    <row r="44" spans="1:15" ht="73.5" thickBot="1" thickTop="1">
      <c r="A44" s="725" t="s">
        <v>24</v>
      </c>
      <c r="B44" s="727" t="s">
        <v>13</v>
      </c>
      <c r="C44" s="732" t="s">
        <v>26</v>
      </c>
      <c r="D44" s="734" t="s">
        <v>49</v>
      </c>
      <c r="E44" s="115"/>
      <c r="F44" s="70" t="s">
        <v>22</v>
      </c>
      <c r="G44" s="480">
        <v>1</v>
      </c>
      <c r="H44" s="480">
        <v>1</v>
      </c>
      <c r="I44" s="481"/>
      <c r="J44" s="482">
        <v>1</v>
      </c>
      <c r="K44" s="482">
        <v>1</v>
      </c>
      <c r="L44" s="556" t="s">
        <v>50</v>
      </c>
      <c r="M44" s="557" t="s">
        <v>51</v>
      </c>
      <c r="N44" s="557" t="s">
        <v>51</v>
      </c>
      <c r="O44" s="557" t="s">
        <v>51</v>
      </c>
    </row>
    <row r="45" spans="1:15" ht="16.5" thickBot="1" thickTop="1">
      <c r="A45" s="730"/>
      <c r="B45" s="731"/>
      <c r="C45" s="733"/>
      <c r="D45" s="735"/>
      <c r="E45" s="127"/>
      <c r="F45" s="128" t="s">
        <v>48</v>
      </c>
      <c r="G45" s="478">
        <f>SUM(G44)</f>
        <v>1</v>
      </c>
      <c r="H45" s="478">
        <f>SUM(H44)</f>
        <v>1</v>
      </c>
      <c r="I45" s="479">
        <f>SUM(I44)</f>
        <v>0</v>
      </c>
      <c r="J45" s="478">
        <f>SUM(J44)</f>
        <v>1</v>
      </c>
      <c r="K45" s="478">
        <f>SUM(K44)</f>
        <v>1</v>
      </c>
      <c r="L45" s="558"/>
      <c r="M45" s="558"/>
      <c r="N45" s="558"/>
      <c r="O45" s="558"/>
    </row>
    <row r="46" spans="1:15" ht="15.75" thickBot="1">
      <c r="A46" s="129" t="s">
        <v>24</v>
      </c>
      <c r="B46" s="130" t="s">
        <v>13</v>
      </c>
      <c r="C46" s="715" t="s">
        <v>27</v>
      </c>
      <c r="D46" s="716"/>
      <c r="E46" s="716"/>
      <c r="F46" s="717"/>
      <c r="G46" s="131">
        <f>SUM(G40+G43+G45)</f>
        <v>12</v>
      </c>
      <c r="H46" s="131">
        <f>SUM(H40+H43+H45)</f>
        <v>10</v>
      </c>
      <c r="I46" s="131">
        <v>0</v>
      </c>
      <c r="J46" s="131">
        <f>SUM(J40+J43+J45)</f>
        <v>11</v>
      </c>
      <c r="K46" s="131">
        <f>SUM(K40+K43+K45)</f>
        <v>7</v>
      </c>
      <c r="L46" s="132"/>
      <c r="M46" s="132"/>
      <c r="N46" s="132"/>
      <c r="O46" s="133"/>
    </row>
    <row r="47" spans="1:15" ht="15" customHeight="1" thickBot="1" thickTop="1">
      <c r="A47" s="58" t="s">
        <v>24</v>
      </c>
      <c r="B47" s="93" t="s">
        <v>24</v>
      </c>
      <c r="C47" s="709" t="s">
        <v>52</v>
      </c>
      <c r="D47" s="710"/>
      <c r="E47" s="710"/>
      <c r="F47" s="710"/>
      <c r="G47" s="718"/>
      <c r="H47" s="718"/>
      <c r="I47" s="718"/>
      <c r="J47" s="718"/>
      <c r="K47" s="718"/>
      <c r="L47" s="710"/>
      <c r="M47" s="710"/>
      <c r="N47" s="710"/>
      <c r="O47" s="711"/>
    </row>
    <row r="48" spans="1:15" ht="48.75" thickTop="1">
      <c r="A48" s="673" t="s">
        <v>24</v>
      </c>
      <c r="B48" s="719" t="s">
        <v>24</v>
      </c>
      <c r="C48" s="719" t="s">
        <v>13</v>
      </c>
      <c r="D48" s="720" t="s">
        <v>53</v>
      </c>
      <c r="E48" s="111"/>
      <c r="F48" s="112" t="s">
        <v>54</v>
      </c>
      <c r="G48" s="483">
        <v>0</v>
      </c>
      <c r="H48" s="483">
        <v>100</v>
      </c>
      <c r="I48" s="484">
        <v>0</v>
      </c>
      <c r="J48" s="15">
        <v>250</v>
      </c>
      <c r="K48" s="15">
        <v>250</v>
      </c>
      <c r="L48" s="559" t="s">
        <v>125</v>
      </c>
      <c r="M48" s="560">
        <v>0.35</v>
      </c>
      <c r="N48" s="561">
        <v>0.35</v>
      </c>
      <c r="O48" s="560">
        <v>0.15</v>
      </c>
    </row>
    <row r="49" spans="1:16" ht="15.75" thickBot="1">
      <c r="A49" s="637"/>
      <c r="B49" s="670"/>
      <c r="C49" s="670"/>
      <c r="D49" s="721"/>
      <c r="E49" s="134"/>
      <c r="F49" s="135" t="s">
        <v>19</v>
      </c>
      <c r="G49" s="485">
        <v>0</v>
      </c>
      <c r="H49" s="485">
        <f>SUM(H48)</f>
        <v>100</v>
      </c>
      <c r="I49" s="486">
        <f>SUM(I48)</f>
        <v>0</v>
      </c>
      <c r="J49" s="485">
        <f>J48</f>
        <v>250</v>
      </c>
      <c r="K49" s="485">
        <f>SUM(K48)</f>
        <v>250</v>
      </c>
      <c r="L49" s="562"/>
      <c r="M49" s="563"/>
      <c r="N49" s="563"/>
      <c r="O49" s="563"/>
      <c r="P49" s="136"/>
    </row>
    <row r="50" spans="1:15" ht="14.25" customHeight="1">
      <c r="A50" s="673" t="s">
        <v>24</v>
      </c>
      <c r="B50" s="719" t="s">
        <v>24</v>
      </c>
      <c r="C50" s="719" t="s">
        <v>24</v>
      </c>
      <c r="D50" s="720" t="s">
        <v>55</v>
      </c>
      <c r="E50" s="754"/>
      <c r="F50" s="137" t="s">
        <v>22</v>
      </c>
      <c r="G50" s="469">
        <v>0</v>
      </c>
      <c r="H50" s="487">
        <v>100</v>
      </c>
      <c r="I50" s="488">
        <v>0</v>
      </c>
      <c r="J50" s="487">
        <v>50</v>
      </c>
      <c r="K50" s="487">
        <v>50</v>
      </c>
      <c r="L50" s="756" t="s">
        <v>55</v>
      </c>
      <c r="M50" s="749">
        <v>0.5</v>
      </c>
      <c r="N50" s="749">
        <v>0.25</v>
      </c>
      <c r="O50" s="749">
        <v>0.25</v>
      </c>
    </row>
    <row r="51" spans="1:15" ht="15.75" thickBot="1">
      <c r="A51" s="637"/>
      <c r="B51" s="670"/>
      <c r="C51" s="670"/>
      <c r="D51" s="721"/>
      <c r="E51" s="755"/>
      <c r="F51" s="135" t="s">
        <v>19</v>
      </c>
      <c r="G51" s="485">
        <v>0</v>
      </c>
      <c r="H51" s="485">
        <f>SUM(H50)</f>
        <v>100</v>
      </c>
      <c r="I51" s="486">
        <f>SUM(I50)</f>
        <v>0</v>
      </c>
      <c r="J51" s="485">
        <f>SUM(J50)</f>
        <v>50</v>
      </c>
      <c r="K51" s="485">
        <f>K50</f>
        <v>50</v>
      </c>
      <c r="L51" s="757"/>
      <c r="M51" s="750"/>
      <c r="N51" s="750"/>
      <c r="O51" s="750"/>
    </row>
    <row r="52" spans="1:15" ht="24.75" customHeight="1" thickBot="1">
      <c r="A52" s="751" t="s">
        <v>24</v>
      </c>
      <c r="B52" s="752" t="s">
        <v>24</v>
      </c>
      <c r="C52" s="753" t="s">
        <v>26</v>
      </c>
      <c r="D52" s="742" t="s">
        <v>113</v>
      </c>
      <c r="E52" s="139"/>
      <c r="F52" s="140" t="s">
        <v>22</v>
      </c>
      <c r="G52" s="487">
        <v>0</v>
      </c>
      <c r="H52" s="487">
        <v>3</v>
      </c>
      <c r="I52" s="488">
        <v>0</v>
      </c>
      <c r="J52" s="487">
        <v>35</v>
      </c>
      <c r="K52" s="487">
        <v>0</v>
      </c>
      <c r="L52" s="564" t="s">
        <v>126</v>
      </c>
      <c r="M52" s="565">
        <v>0.1</v>
      </c>
      <c r="N52" s="565">
        <v>0.9</v>
      </c>
      <c r="O52" s="565">
        <v>0</v>
      </c>
    </row>
    <row r="53" spans="1:15" ht="15.75" thickBot="1">
      <c r="A53" s="736"/>
      <c r="B53" s="738"/>
      <c r="C53" s="740"/>
      <c r="D53" s="743"/>
      <c r="E53" s="141"/>
      <c r="F53" s="142" t="s">
        <v>48</v>
      </c>
      <c r="G53" s="485">
        <f>SUM(G52)</f>
        <v>0</v>
      </c>
      <c r="H53" s="485">
        <f>SUM(H52)</f>
        <v>3</v>
      </c>
      <c r="I53" s="486">
        <f>SUM(I52)</f>
        <v>0</v>
      </c>
      <c r="J53" s="485">
        <f>J52</f>
        <v>35</v>
      </c>
      <c r="K53" s="485">
        <f>K52</f>
        <v>0</v>
      </c>
      <c r="L53" s="562"/>
      <c r="M53" s="563"/>
      <c r="N53" s="563"/>
      <c r="O53" s="563"/>
    </row>
    <row r="54" spans="1:15" ht="36.75" thickBot="1">
      <c r="A54" s="736" t="s">
        <v>24</v>
      </c>
      <c r="B54" s="738" t="s">
        <v>24</v>
      </c>
      <c r="C54" s="740" t="s">
        <v>56</v>
      </c>
      <c r="D54" s="742" t="s">
        <v>57</v>
      </c>
      <c r="E54" s="139"/>
      <c r="F54" s="143" t="s">
        <v>22</v>
      </c>
      <c r="G54" s="489">
        <v>0</v>
      </c>
      <c r="H54" s="489">
        <v>30</v>
      </c>
      <c r="I54" s="490">
        <v>0</v>
      </c>
      <c r="J54" s="489">
        <v>14</v>
      </c>
      <c r="K54" s="489">
        <v>0</v>
      </c>
      <c r="L54" s="566" t="s">
        <v>58</v>
      </c>
      <c r="M54" s="567">
        <v>0.7</v>
      </c>
      <c r="N54" s="567">
        <v>0.3</v>
      </c>
      <c r="O54" s="568">
        <v>0</v>
      </c>
    </row>
    <row r="55" spans="1:15" ht="16.5" thickBot="1" thickTop="1">
      <c r="A55" s="737"/>
      <c r="B55" s="739"/>
      <c r="C55" s="741"/>
      <c r="D55" s="743"/>
      <c r="E55" s="144"/>
      <c r="F55" s="145" t="s">
        <v>59</v>
      </c>
      <c r="G55" s="146">
        <v>0</v>
      </c>
      <c r="H55" s="147">
        <f>SUM(H54)</f>
        <v>30</v>
      </c>
      <c r="I55" s="148">
        <f>SUM(I54)</f>
        <v>0</v>
      </c>
      <c r="J55" s="147">
        <f>SUM(J54)</f>
        <v>14</v>
      </c>
      <c r="K55" s="147">
        <f>SUM(K54)</f>
        <v>0</v>
      </c>
      <c r="L55" s="149"/>
      <c r="M55" s="150"/>
      <c r="N55" s="151"/>
      <c r="O55" s="152"/>
    </row>
    <row r="56" spans="1:15" ht="15.75" thickBot="1">
      <c r="A56" s="129" t="s">
        <v>24</v>
      </c>
      <c r="B56" s="130" t="s">
        <v>24</v>
      </c>
      <c r="C56" s="153"/>
      <c r="D56" s="744" t="s">
        <v>27</v>
      </c>
      <c r="E56" s="744"/>
      <c r="F56" s="745"/>
      <c r="G56" s="154">
        <f>ABS(G49+G51+G53+G55)</f>
        <v>0</v>
      </c>
      <c r="H56" s="154">
        <f>ABS(H49+H51+H53+H55)</f>
        <v>233</v>
      </c>
      <c r="I56" s="154">
        <f>ABS(I49+I51+I53+I55)</f>
        <v>0</v>
      </c>
      <c r="J56" s="154">
        <f>ABS(J49+J51+J53+J55)</f>
        <v>349</v>
      </c>
      <c r="K56" s="154">
        <f>ABS(K49+K51+K53+K55)</f>
        <v>300</v>
      </c>
      <c r="L56" s="155"/>
      <c r="M56" s="156"/>
      <c r="N56" s="156"/>
      <c r="O56" s="157"/>
    </row>
    <row r="57" spans="1:15" ht="15" customHeight="1" thickBot="1" thickTop="1">
      <c r="A57" s="58" t="s">
        <v>24</v>
      </c>
      <c r="B57" s="158" t="s">
        <v>26</v>
      </c>
      <c r="C57" s="746" t="s">
        <v>60</v>
      </c>
      <c r="D57" s="747"/>
      <c r="E57" s="747"/>
      <c r="F57" s="747"/>
      <c r="G57" s="747"/>
      <c r="H57" s="747"/>
      <c r="I57" s="747"/>
      <c r="J57" s="747"/>
      <c r="K57" s="747"/>
      <c r="L57" s="747"/>
      <c r="M57" s="747"/>
      <c r="N57" s="747"/>
      <c r="O57" s="748"/>
    </row>
    <row r="58" spans="1:15" ht="49.5" thickBot="1" thickTop="1">
      <c r="A58" s="159" t="s">
        <v>24</v>
      </c>
      <c r="B58" s="160" t="s">
        <v>26</v>
      </c>
      <c r="C58" s="160" t="s">
        <v>13</v>
      </c>
      <c r="D58" s="161" t="s">
        <v>127</v>
      </c>
      <c r="E58" s="162"/>
      <c r="F58" s="163" t="s">
        <v>17</v>
      </c>
      <c r="G58" s="164">
        <v>1</v>
      </c>
      <c r="H58" s="164">
        <v>1</v>
      </c>
      <c r="I58" s="165">
        <v>0</v>
      </c>
      <c r="J58" s="166">
        <v>2</v>
      </c>
      <c r="K58" s="569">
        <v>1</v>
      </c>
      <c r="L58" s="570" t="s">
        <v>128</v>
      </c>
      <c r="M58" s="571">
        <v>15</v>
      </c>
      <c r="N58" s="571">
        <v>20</v>
      </c>
      <c r="O58" s="571">
        <v>10</v>
      </c>
    </row>
    <row r="59" spans="1:15" ht="16.5" thickBot="1" thickTop="1">
      <c r="A59" s="167"/>
      <c r="B59" s="168"/>
      <c r="C59" s="168"/>
      <c r="D59" s="169"/>
      <c r="E59" s="170"/>
      <c r="F59" s="171" t="s">
        <v>61</v>
      </c>
      <c r="G59" s="172">
        <v>0</v>
      </c>
      <c r="H59" s="172">
        <v>0</v>
      </c>
      <c r="I59" s="174">
        <v>0</v>
      </c>
      <c r="J59" s="173">
        <v>0</v>
      </c>
      <c r="K59" s="493">
        <v>0</v>
      </c>
      <c r="L59" s="572"/>
      <c r="M59" s="573"/>
      <c r="N59" s="573"/>
      <c r="O59" s="573"/>
    </row>
    <row r="60" spans="1:15" ht="16.5" thickBot="1" thickTop="1">
      <c r="A60" s="175"/>
      <c r="B60" s="176"/>
      <c r="C60" s="176"/>
      <c r="D60" s="177"/>
      <c r="E60" s="178"/>
      <c r="F60" s="179" t="s">
        <v>19</v>
      </c>
      <c r="G60" s="180">
        <f>G58+G59</f>
        <v>1</v>
      </c>
      <c r="H60" s="180">
        <f>H58+H59</f>
        <v>1</v>
      </c>
      <c r="I60" s="180">
        <f>I58+I59</f>
        <v>0</v>
      </c>
      <c r="J60" s="180">
        <f>J58+J59</f>
        <v>2</v>
      </c>
      <c r="K60" s="180">
        <f>K58+K59</f>
        <v>1</v>
      </c>
      <c r="L60" s="181"/>
      <c r="M60" s="182"/>
      <c r="N60" s="183"/>
      <c r="O60" s="184"/>
    </row>
    <row r="61" spans="1:15" ht="37.5" thickBot="1" thickTop="1">
      <c r="A61" s="768" t="s">
        <v>24</v>
      </c>
      <c r="B61" s="771" t="s">
        <v>26</v>
      </c>
      <c r="C61" s="774" t="s">
        <v>24</v>
      </c>
      <c r="D61" s="777" t="s">
        <v>195</v>
      </c>
      <c r="E61" s="185"/>
      <c r="F61" s="491" t="s">
        <v>17</v>
      </c>
      <c r="G61" s="492">
        <v>1</v>
      </c>
      <c r="H61" s="492">
        <v>1</v>
      </c>
      <c r="I61" s="174">
        <v>0</v>
      </c>
      <c r="J61" s="492">
        <v>2</v>
      </c>
      <c r="K61" s="492">
        <v>2</v>
      </c>
      <c r="L61" s="574" t="s">
        <v>62</v>
      </c>
      <c r="M61" s="575" t="s">
        <v>63</v>
      </c>
      <c r="N61" s="575" t="s">
        <v>63</v>
      </c>
      <c r="O61" s="575" t="s">
        <v>129</v>
      </c>
    </row>
    <row r="62" spans="1:15" ht="16.5" thickBot="1" thickTop="1">
      <c r="A62" s="769"/>
      <c r="B62" s="772"/>
      <c r="C62" s="775"/>
      <c r="D62" s="778"/>
      <c r="E62" s="115"/>
      <c r="F62" s="491" t="s">
        <v>22</v>
      </c>
      <c r="G62" s="492">
        <v>2</v>
      </c>
      <c r="H62" s="492">
        <v>2</v>
      </c>
      <c r="I62" s="174">
        <v>0</v>
      </c>
      <c r="J62" s="492">
        <v>3</v>
      </c>
      <c r="K62" s="492">
        <v>2</v>
      </c>
      <c r="L62" s="186"/>
      <c r="M62" s="187"/>
      <c r="N62" s="187"/>
      <c r="O62" s="184"/>
    </row>
    <row r="63" spans="1:15" ht="16.5" thickBot="1" thickTop="1">
      <c r="A63" s="770"/>
      <c r="B63" s="773"/>
      <c r="C63" s="776"/>
      <c r="D63" s="779"/>
      <c r="E63" s="178"/>
      <c r="F63" s="188" t="s">
        <v>9</v>
      </c>
      <c r="G63" s="189">
        <f>G61+G62</f>
        <v>3</v>
      </c>
      <c r="H63" s="189">
        <f>H61+H62</f>
        <v>3</v>
      </c>
      <c r="I63" s="189">
        <f>I61+I62</f>
        <v>0</v>
      </c>
      <c r="J63" s="189">
        <f>J61+J62</f>
        <v>5</v>
      </c>
      <c r="K63" s="189">
        <f>K61+K62</f>
        <v>4</v>
      </c>
      <c r="L63" s="186"/>
      <c r="M63" s="187"/>
      <c r="N63" s="187"/>
      <c r="O63" s="184"/>
    </row>
    <row r="64" spans="1:15" ht="16.5" thickBot="1" thickTop="1">
      <c r="A64" s="53" t="s">
        <v>24</v>
      </c>
      <c r="B64" s="190" t="s">
        <v>26</v>
      </c>
      <c r="C64" s="780" t="s">
        <v>27</v>
      </c>
      <c r="D64" s="781"/>
      <c r="E64" s="781"/>
      <c r="F64" s="782"/>
      <c r="G64" s="191">
        <f>G60+G63</f>
        <v>4</v>
      </c>
      <c r="H64" s="191">
        <f>H60+H63</f>
        <v>4</v>
      </c>
      <c r="I64" s="191">
        <f>I60+I63</f>
        <v>0</v>
      </c>
      <c r="J64" s="191">
        <f>J60+J63</f>
        <v>7</v>
      </c>
      <c r="K64" s="191">
        <f>K60+K63</f>
        <v>5</v>
      </c>
      <c r="L64" s="192"/>
      <c r="M64" s="192"/>
      <c r="N64" s="192"/>
      <c r="O64" s="193"/>
    </row>
    <row r="65" spans="1:15" ht="16.5" thickBot="1" thickTop="1">
      <c r="A65" s="194" t="s">
        <v>24</v>
      </c>
      <c r="B65" s="783" t="s">
        <v>38</v>
      </c>
      <c r="C65" s="705"/>
      <c r="D65" s="705"/>
      <c r="E65" s="705"/>
      <c r="F65" s="705"/>
      <c r="G65" s="87">
        <f>ABS(G46+G56+G64)</f>
        <v>16</v>
      </c>
      <c r="H65" s="87">
        <f>ABS(H46+H56+H64)</f>
        <v>247</v>
      </c>
      <c r="I65" s="87">
        <v>0</v>
      </c>
      <c r="J65" s="195">
        <f>ABS(J46+J56+J64)</f>
        <v>367</v>
      </c>
      <c r="K65" s="85">
        <f>ABS(K46+K56+K64)</f>
        <v>312</v>
      </c>
      <c r="L65" s="196"/>
      <c r="M65" s="197"/>
      <c r="N65" s="197"/>
      <c r="O65" s="198"/>
    </row>
    <row r="66" spans="1:15" ht="15" customHeight="1" thickBot="1" thickTop="1">
      <c r="A66" s="53" t="s">
        <v>26</v>
      </c>
      <c r="B66" s="758" t="s">
        <v>64</v>
      </c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60"/>
    </row>
    <row r="67" spans="1:15" ht="22.5" customHeight="1" thickBot="1" thickTop="1">
      <c r="A67" s="58" t="s">
        <v>26</v>
      </c>
      <c r="B67" s="158" t="s">
        <v>13</v>
      </c>
      <c r="C67" s="746" t="s">
        <v>65</v>
      </c>
      <c r="D67" s="747"/>
      <c r="E67" s="747"/>
      <c r="F67" s="747"/>
      <c r="G67" s="747"/>
      <c r="H67" s="747"/>
      <c r="I67" s="747"/>
      <c r="J67" s="747"/>
      <c r="K67" s="747"/>
      <c r="L67" s="747"/>
      <c r="M67" s="747"/>
      <c r="N67" s="747"/>
      <c r="O67" s="199"/>
    </row>
    <row r="68" spans="1:15" ht="15" customHeight="1" thickBot="1" thickTop="1">
      <c r="A68" s="761" t="s">
        <v>26</v>
      </c>
      <c r="B68" s="763" t="s">
        <v>13</v>
      </c>
      <c r="C68" s="763" t="s">
        <v>13</v>
      </c>
      <c r="D68" s="765" t="s">
        <v>114</v>
      </c>
      <c r="E68" s="185"/>
      <c r="F68" s="200" t="s">
        <v>17</v>
      </c>
      <c r="G68" s="201">
        <v>1</v>
      </c>
      <c r="H68" s="69">
        <v>1</v>
      </c>
      <c r="I68" s="494">
        <v>0</v>
      </c>
      <c r="J68" s="68">
        <v>1.5</v>
      </c>
      <c r="K68" s="68">
        <v>1</v>
      </c>
      <c r="L68" s="766" t="s">
        <v>193</v>
      </c>
      <c r="M68" s="576">
        <v>30</v>
      </c>
      <c r="N68" s="576">
        <v>50</v>
      </c>
      <c r="O68" s="576">
        <v>40</v>
      </c>
    </row>
    <row r="69" spans="1:15" ht="39.75" customHeight="1" thickBot="1" thickTop="1">
      <c r="A69" s="762"/>
      <c r="B69" s="764"/>
      <c r="C69" s="764"/>
      <c r="D69" s="721"/>
      <c r="E69" s="134"/>
      <c r="F69" s="203" t="s">
        <v>19</v>
      </c>
      <c r="G69" s="138">
        <f>SUM(G68:G68)</f>
        <v>1</v>
      </c>
      <c r="H69" s="495">
        <f>SUM(H68)</f>
        <v>1</v>
      </c>
      <c r="I69" s="496">
        <v>0</v>
      </c>
      <c r="J69" s="495">
        <f>SUM(J68:J68)</f>
        <v>1.5</v>
      </c>
      <c r="K69" s="495">
        <f>SUM(K68:K68)</f>
        <v>1</v>
      </c>
      <c r="L69" s="767"/>
      <c r="M69" s="577"/>
      <c r="N69" s="577"/>
      <c r="O69" s="577"/>
    </row>
    <row r="70" spans="1:15" ht="24" customHeight="1" thickTop="1">
      <c r="A70" s="673" t="s">
        <v>26</v>
      </c>
      <c r="B70" s="793" t="s">
        <v>13</v>
      </c>
      <c r="C70" s="793" t="s">
        <v>24</v>
      </c>
      <c r="D70" s="796" t="s">
        <v>184</v>
      </c>
      <c r="E70" s="799"/>
      <c r="F70" s="802" t="s">
        <v>17</v>
      </c>
      <c r="G70" s="791">
        <v>1</v>
      </c>
      <c r="H70" s="791">
        <v>1</v>
      </c>
      <c r="I70" s="808">
        <v>0</v>
      </c>
      <c r="J70" s="784">
        <v>1.5</v>
      </c>
      <c r="K70" s="784">
        <v>1.5</v>
      </c>
      <c r="L70" s="556" t="s">
        <v>66</v>
      </c>
      <c r="M70" s="578">
        <v>95</v>
      </c>
      <c r="N70" s="578">
        <v>95.5</v>
      </c>
      <c r="O70" s="578">
        <v>96</v>
      </c>
    </row>
    <row r="71" spans="1:15" ht="15">
      <c r="A71" s="655"/>
      <c r="B71" s="794"/>
      <c r="C71" s="794"/>
      <c r="D71" s="797"/>
      <c r="E71" s="800"/>
      <c r="F71" s="803"/>
      <c r="G71" s="792"/>
      <c r="H71" s="792"/>
      <c r="I71" s="809"/>
      <c r="J71" s="785"/>
      <c r="K71" s="785"/>
      <c r="L71" s="579" t="s">
        <v>67</v>
      </c>
      <c r="M71" s="580"/>
      <c r="N71" s="580"/>
      <c r="O71" s="580"/>
    </row>
    <row r="72" spans="1:15" ht="15.75" thickBot="1">
      <c r="A72" s="656"/>
      <c r="B72" s="795"/>
      <c r="C72" s="795"/>
      <c r="D72" s="798"/>
      <c r="E72" s="801"/>
      <c r="F72" s="204" t="s">
        <v>19</v>
      </c>
      <c r="G72" s="205">
        <f>SUM(G70)</f>
        <v>1</v>
      </c>
      <c r="H72" s="205">
        <f>SUM(H70)</f>
        <v>1</v>
      </c>
      <c r="I72" s="206">
        <f>SUM(I70)</f>
        <v>0</v>
      </c>
      <c r="J72" s="205">
        <f>SUM(J70)</f>
        <v>1.5</v>
      </c>
      <c r="K72" s="205">
        <f>SUM(K70)</f>
        <v>1.5</v>
      </c>
      <c r="L72" s="581"/>
      <c r="M72" s="582"/>
      <c r="N72" s="582"/>
      <c r="O72" s="582"/>
    </row>
    <row r="73" spans="1:15" ht="16.5" thickBot="1" thickTop="1">
      <c r="A73" s="53" t="s">
        <v>26</v>
      </c>
      <c r="B73" s="207" t="s">
        <v>13</v>
      </c>
      <c r="C73" s="780" t="s">
        <v>27</v>
      </c>
      <c r="D73" s="781"/>
      <c r="E73" s="781"/>
      <c r="F73" s="782"/>
      <c r="G73" s="208">
        <f>ABS(G69+G72)</f>
        <v>2</v>
      </c>
      <c r="H73" s="208">
        <f>ABS(H69+H72)</f>
        <v>2</v>
      </c>
      <c r="I73" s="208">
        <v>0</v>
      </c>
      <c r="J73" s="208">
        <f>ABS(J69+J72)</f>
        <v>3</v>
      </c>
      <c r="K73" s="209">
        <f>ABS(K69+K72)</f>
        <v>2.5</v>
      </c>
      <c r="L73" s="210"/>
      <c r="M73" s="211"/>
      <c r="N73" s="212"/>
      <c r="O73" s="213"/>
    </row>
    <row r="74" spans="1:15" ht="15" customHeight="1" thickBot="1" thickTop="1">
      <c r="A74" s="58" t="s">
        <v>26</v>
      </c>
      <c r="B74" s="158" t="s">
        <v>24</v>
      </c>
      <c r="C74" s="786" t="s">
        <v>68</v>
      </c>
      <c r="D74" s="718"/>
      <c r="E74" s="718"/>
      <c r="F74" s="718"/>
      <c r="G74" s="718"/>
      <c r="H74" s="718"/>
      <c r="I74" s="718"/>
      <c r="J74" s="718"/>
      <c r="K74" s="718"/>
      <c r="L74" s="718"/>
      <c r="M74" s="718"/>
      <c r="N74" s="718"/>
      <c r="O74" s="199"/>
    </row>
    <row r="75" spans="1:15" ht="65.25" customHeight="1" thickTop="1">
      <c r="A75" s="636" t="s">
        <v>26</v>
      </c>
      <c r="B75" s="660" t="s">
        <v>24</v>
      </c>
      <c r="C75" s="660" t="s">
        <v>13</v>
      </c>
      <c r="D75" s="765" t="s">
        <v>196</v>
      </c>
      <c r="E75" s="214"/>
      <c r="F75" s="789" t="s">
        <v>17</v>
      </c>
      <c r="G75" s="804">
        <v>2</v>
      </c>
      <c r="H75" s="804">
        <v>2</v>
      </c>
      <c r="I75" s="806">
        <v>0</v>
      </c>
      <c r="J75" s="804">
        <v>3</v>
      </c>
      <c r="K75" s="804">
        <v>3</v>
      </c>
      <c r="L75" s="583" t="s">
        <v>192</v>
      </c>
      <c r="M75" s="557">
        <v>18</v>
      </c>
      <c r="N75" s="557">
        <v>18</v>
      </c>
      <c r="O75" s="557">
        <v>20</v>
      </c>
    </row>
    <row r="76" spans="1:15" ht="14.25" customHeight="1">
      <c r="A76" s="655"/>
      <c r="B76" s="661"/>
      <c r="C76" s="661"/>
      <c r="D76" s="787"/>
      <c r="E76" s="215"/>
      <c r="F76" s="790"/>
      <c r="G76" s="805"/>
      <c r="H76" s="805"/>
      <c r="I76" s="807"/>
      <c r="J76" s="805"/>
      <c r="K76" s="805"/>
      <c r="L76" s="757" t="s">
        <v>69</v>
      </c>
      <c r="M76" s="584">
        <v>60</v>
      </c>
      <c r="N76" s="584">
        <v>70</v>
      </c>
      <c r="O76" s="584">
        <v>60</v>
      </c>
    </row>
    <row r="77" spans="1:15" ht="34.5" customHeight="1" thickBot="1">
      <c r="A77" s="656"/>
      <c r="B77" s="662"/>
      <c r="C77" s="662"/>
      <c r="D77" s="788"/>
      <c r="E77" s="216"/>
      <c r="F77" s="217" t="s">
        <v>19</v>
      </c>
      <c r="G77" s="332">
        <f>SUM(G75)</f>
        <v>2</v>
      </c>
      <c r="H77" s="332">
        <f>SUM(H75)</f>
        <v>2</v>
      </c>
      <c r="I77" s="464">
        <f>SUM(I75)</f>
        <v>0</v>
      </c>
      <c r="J77" s="332">
        <f>SUM(J75)</f>
        <v>3</v>
      </c>
      <c r="K77" s="332">
        <f>SUM(K75)</f>
        <v>3</v>
      </c>
      <c r="L77" s="819"/>
      <c r="M77" s="585"/>
      <c r="N77" s="585"/>
      <c r="O77" s="585"/>
    </row>
    <row r="78" spans="1:15" ht="15" customHeight="1" thickBot="1" thickTop="1">
      <c r="A78" s="636" t="s">
        <v>26</v>
      </c>
      <c r="B78" s="660" t="s">
        <v>24</v>
      </c>
      <c r="C78" s="660" t="s">
        <v>24</v>
      </c>
      <c r="D78" s="765" t="s">
        <v>115</v>
      </c>
      <c r="E78" s="214"/>
      <c r="F78" s="200" t="s">
        <v>17</v>
      </c>
      <c r="G78" s="61">
        <v>3.4</v>
      </c>
      <c r="H78" s="61">
        <v>3.5</v>
      </c>
      <c r="I78" s="62"/>
      <c r="J78" s="69">
        <v>4</v>
      </c>
      <c r="K78" s="69">
        <v>4</v>
      </c>
      <c r="L78" s="766" t="s">
        <v>70</v>
      </c>
      <c r="M78" s="586">
        <v>35</v>
      </c>
      <c r="N78" s="586">
        <v>40</v>
      </c>
      <c r="O78" s="586">
        <v>40</v>
      </c>
    </row>
    <row r="79" spans="1:15" ht="39.75" customHeight="1" thickBot="1" thickTop="1">
      <c r="A79" s="656"/>
      <c r="B79" s="662"/>
      <c r="C79" s="662"/>
      <c r="D79" s="788"/>
      <c r="E79" s="216"/>
      <c r="F79" s="217" t="s">
        <v>19</v>
      </c>
      <c r="G79" s="73">
        <f>SUM(G78)</f>
        <v>3.4</v>
      </c>
      <c r="H79" s="73">
        <f>SUM(H78)</f>
        <v>3.5</v>
      </c>
      <c r="I79" s="418">
        <f>SUM(I78)</f>
        <v>0</v>
      </c>
      <c r="J79" s="73">
        <f>SUM(J78)</f>
        <v>4</v>
      </c>
      <c r="K79" s="73">
        <f>SUM(K78)</f>
        <v>4</v>
      </c>
      <c r="L79" s="767"/>
      <c r="M79" s="587"/>
      <c r="N79" s="587"/>
      <c r="O79" s="587"/>
    </row>
    <row r="80" spans="1:15" ht="87" customHeight="1" thickBot="1" thickTop="1">
      <c r="A80" s="159" t="s">
        <v>26</v>
      </c>
      <c r="B80" s="160" t="s">
        <v>24</v>
      </c>
      <c r="C80" s="160" t="s">
        <v>26</v>
      </c>
      <c r="D80" s="218" t="s">
        <v>116</v>
      </c>
      <c r="E80" s="219"/>
      <c r="F80" s="171" t="s">
        <v>17</v>
      </c>
      <c r="G80" s="220">
        <v>1</v>
      </c>
      <c r="H80" s="220">
        <v>1</v>
      </c>
      <c r="I80" s="221">
        <v>0</v>
      </c>
      <c r="J80" s="173">
        <v>1</v>
      </c>
      <c r="K80" s="222">
        <v>1</v>
      </c>
      <c r="L80" s="588" t="s">
        <v>191</v>
      </c>
      <c r="M80" s="589">
        <v>0.5</v>
      </c>
      <c r="N80" s="589">
        <v>0.2</v>
      </c>
      <c r="O80" s="589">
        <v>0.2</v>
      </c>
    </row>
    <row r="81" spans="1:15" ht="16.5" thickBot="1" thickTop="1">
      <c r="A81" s="26"/>
      <c r="B81" s="223"/>
      <c r="C81" s="223"/>
      <c r="D81" s="224"/>
      <c r="E81" s="225"/>
      <c r="F81" s="163" t="s">
        <v>19</v>
      </c>
      <c r="G81" s="226">
        <f>SUM(G80)</f>
        <v>1</v>
      </c>
      <c r="H81" s="226">
        <f>SUM(H80)</f>
        <v>1</v>
      </c>
      <c r="I81" s="227">
        <f>SUM(I80)</f>
        <v>0</v>
      </c>
      <c r="J81" s="226">
        <f>SUM(J80)</f>
        <v>1</v>
      </c>
      <c r="K81" s="226">
        <f>SUM(K80)</f>
        <v>1</v>
      </c>
      <c r="L81" s="228"/>
      <c r="M81" s="229"/>
      <c r="N81" s="229"/>
      <c r="O81" s="230"/>
    </row>
    <row r="82" spans="1:15" ht="16.5" thickBot="1" thickTop="1">
      <c r="A82" s="26" t="s">
        <v>26</v>
      </c>
      <c r="B82" s="231" t="s">
        <v>24</v>
      </c>
      <c r="C82" s="231"/>
      <c r="D82" s="820" t="s">
        <v>27</v>
      </c>
      <c r="E82" s="821"/>
      <c r="F82" s="232"/>
      <c r="G82" s="233">
        <f>SUM(G77+G79+G81)</f>
        <v>6.4</v>
      </c>
      <c r="H82" s="233">
        <f>SUM(H77+H79+H81)</f>
        <v>6.5</v>
      </c>
      <c r="I82" s="233">
        <f>SUM(I77+I79+I81)</f>
        <v>0</v>
      </c>
      <c r="J82" s="233">
        <f>SUM(J77+J79+J81)</f>
        <v>8</v>
      </c>
      <c r="K82" s="233">
        <f>SUM(K77+K79+K81)</f>
        <v>8</v>
      </c>
      <c r="L82" s="234"/>
      <c r="M82" s="235"/>
      <c r="N82" s="235"/>
      <c r="O82" s="236"/>
    </row>
    <row r="83" spans="1:15" ht="16.5" thickBot="1" thickTop="1">
      <c r="A83" s="26" t="s">
        <v>26</v>
      </c>
      <c r="B83" s="231" t="s">
        <v>26</v>
      </c>
      <c r="C83" s="231"/>
      <c r="D83" s="822" t="s">
        <v>71</v>
      </c>
      <c r="E83" s="823"/>
      <c r="F83" s="823"/>
      <c r="G83" s="823"/>
      <c r="H83" s="823"/>
      <c r="I83" s="823"/>
      <c r="J83" s="823"/>
      <c r="K83" s="823"/>
      <c r="L83" s="823"/>
      <c r="M83" s="823"/>
      <c r="N83" s="823"/>
      <c r="O83" s="824"/>
    </row>
    <row r="84" spans="1:15" ht="15" customHeight="1" thickTop="1">
      <c r="A84" s="26" t="s">
        <v>26</v>
      </c>
      <c r="B84" s="223" t="s">
        <v>26</v>
      </c>
      <c r="C84" s="223" t="s">
        <v>13</v>
      </c>
      <c r="D84" s="825" t="s">
        <v>185</v>
      </c>
      <c r="E84" s="432"/>
      <c r="F84" s="828" t="s">
        <v>17</v>
      </c>
      <c r="G84" s="813">
        <v>0.5</v>
      </c>
      <c r="H84" s="813">
        <v>0.5</v>
      </c>
      <c r="I84" s="816">
        <v>0</v>
      </c>
      <c r="J84" s="846">
        <v>0.5</v>
      </c>
      <c r="K84" s="831">
        <v>0.5</v>
      </c>
      <c r="L84" s="834" t="s">
        <v>190</v>
      </c>
      <c r="M84" s="837">
        <v>10</v>
      </c>
      <c r="N84" s="837">
        <v>10</v>
      </c>
      <c r="O84" s="810">
        <v>8</v>
      </c>
    </row>
    <row r="85" spans="1:15" ht="15">
      <c r="A85" s="26"/>
      <c r="B85" s="223"/>
      <c r="C85" s="223"/>
      <c r="D85" s="826"/>
      <c r="E85" s="433"/>
      <c r="F85" s="829"/>
      <c r="G85" s="814"/>
      <c r="H85" s="814"/>
      <c r="I85" s="817"/>
      <c r="J85" s="847"/>
      <c r="K85" s="832"/>
      <c r="L85" s="835"/>
      <c r="M85" s="838"/>
      <c r="N85" s="838"/>
      <c r="O85" s="811"/>
    </row>
    <row r="86" spans="1:15" ht="15.75" thickBot="1">
      <c r="A86" s="26"/>
      <c r="B86" s="223"/>
      <c r="C86" s="223"/>
      <c r="D86" s="826"/>
      <c r="E86" s="433"/>
      <c r="F86" s="830"/>
      <c r="G86" s="815"/>
      <c r="H86" s="815"/>
      <c r="I86" s="818"/>
      <c r="J86" s="848"/>
      <c r="K86" s="833"/>
      <c r="L86" s="836"/>
      <c r="M86" s="839"/>
      <c r="N86" s="839"/>
      <c r="O86" s="812"/>
    </row>
    <row r="87" spans="1:15" ht="16.5" thickBot="1" thickTop="1">
      <c r="A87" s="26"/>
      <c r="B87" s="223"/>
      <c r="C87" s="223"/>
      <c r="D87" s="827"/>
      <c r="E87" s="434"/>
      <c r="F87" s="435" t="s">
        <v>19</v>
      </c>
      <c r="G87" s="436">
        <f>SUM(G84)</f>
        <v>0.5</v>
      </c>
      <c r="H87" s="436">
        <f>SUM(H84)</f>
        <v>0.5</v>
      </c>
      <c r="I87" s="437">
        <f>SUM(I84)</f>
        <v>0</v>
      </c>
      <c r="J87" s="436">
        <f>SUM(J84)</f>
        <v>0.5</v>
      </c>
      <c r="K87" s="436">
        <f>SUM(K84)</f>
        <v>0.5</v>
      </c>
      <c r="L87" s="237"/>
      <c r="M87" s="424"/>
      <c r="N87" s="424"/>
      <c r="O87" s="425"/>
    </row>
    <row r="88" spans="1:15" ht="73.5" thickBot="1" thickTop="1">
      <c r="A88" s="26"/>
      <c r="B88" s="223"/>
      <c r="C88" s="223"/>
      <c r="D88" s="825" t="s">
        <v>117</v>
      </c>
      <c r="E88" s="433"/>
      <c r="F88" s="438" t="s">
        <v>17</v>
      </c>
      <c r="G88" s="439">
        <v>0.5</v>
      </c>
      <c r="H88" s="439">
        <v>0.5</v>
      </c>
      <c r="I88" s="440">
        <v>0</v>
      </c>
      <c r="J88" s="441">
        <v>0.5</v>
      </c>
      <c r="K88" s="441">
        <v>0.5</v>
      </c>
      <c r="L88" s="590" t="s">
        <v>130</v>
      </c>
      <c r="M88" s="591">
        <v>0.1</v>
      </c>
      <c r="N88" s="591">
        <v>0.1</v>
      </c>
      <c r="O88" s="591">
        <v>0.08</v>
      </c>
    </row>
    <row r="89" spans="1:15" ht="16.5" thickBot="1" thickTop="1">
      <c r="A89" s="26"/>
      <c r="B89" s="223"/>
      <c r="C89" s="223"/>
      <c r="D89" s="827"/>
      <c r="E89" s="434"/>
      <c r="F89" s="435" t="s">
        <v>72</v>
      </c>
      <c r="G89" s="499">
        <f>G88</f>
        <v>0.5</v>
      </c>
      <c r="H89" s="499">
        <f>SUM(H88)</f>
        <v>0.5</v>
      </c>
      <c r="I89" s="500">
        <f>SUM(I88)</f>
        <v>0</v>
      </c>
      <c r="J89" s="499">
        <f>SUM(J88)</f>
        <v>0.5</v>
      </c>
      <c r="K89" s="499">
        <f>SUM(K88)</f>
        <v>0.5</v>
      </c>
      <c r="L89" s="238"/>
      <c r="M89" s="497"/>
      <c r="N89" s="497"/>
      <c r="O89" s="498"/>
    </row>
    <row r="90" spans="1:15" ht="15" customHeight="1" thickTop="1">
      <c r="A90" s="636" t="s">
        <v>26</v>
      </c>
      <c r="B90" s="660" t="s">
        <v>26</v>
      </c>
      <c r="C90" s="840" t="s">
        <v>24</v>
      </c>
      <c r="D90" s="842" t="s">
        <v>118</v>
      </c>
      <c r="E90" s="844"/>
      <c r="F90" s="426" t="s">
        <v>17</v>
      </c>
      <c r="G90" s="239">
        <v>0.5</v>
      </c>
      <c r="H90" s="239">
        <v>0.5</v>
      </c>
      <c r="I90" s="240">
        <v>0</v>
      </c>
      <c r="J90" s="241">
        <v>0.5</v>
      </c>
      <c r="K90" s="241">
        <v>0.5</v>
      </c>
      <c r="L90" s="766" t="s">
        <v>73</v>
      </c>
      <c r="M90" s="592">
        <v>10</v>
      </c>
      <c r="N90" s="592">
        <v>10</v>
      </c>
      <c r="O90" s="557">
        <v>10</v>
      </c>
    </row>
    <row r="91" spans="1:15" ht="35.25" customHeight="1" thickBot="1">
      <c r="A91" s="656"/>
      <c r="B91" s="662"/>
      <c r="C91" s="841"/>
      <c r="D91" s="843"/>
      <c r="E91" s="845"/>
      <c r="F91" s="427" t="s">
        <v>19</v>
      </c>
      <c r="G91" s="428">
        <f>SUM(G90:G90)</f>
        <v>0.5</v>
      </c>
      <c r="H91" s="429">
        <v>0.5</v>
      </c>
      <c r="I91" s="430">
        <v>0</v>
      </c>
      <c r="J91" s="431">
        <f>SUM(J90:J90)</f>
        <v>0.5</v>
      </c>
      <c r="K91" s="431">
        <f>SUM(K90:K90)</f>
        <v>0.5</v>
      </c>
      <c r="L91" s="767"/>
      <c r="M91" s="593"/>
      <c r="N91" s="593"/>
      <c r="O91" s="593"/>
    </row>
    <row r="92" spans="1:15" ht="16.5" thickBot="1" thickTop="1">
      <c r="A92" s="194" t="s">
        <v>26</v>
      </c>
      <c r="B92" s="242" t="s">
        <v>26</v>
      </c>
      <c r="C92" s="849" t="s">
        <v>27</v>
      </c>
      <c r="D92" s="850"/>
      <c r="E92" s="850"/>
      <c r="F92" s="851"/>
      <c r="G92" s="243">
        <f>G87+G89+G91</f>
        <v>1.5</v>
      </c>
      <c r="H92" s="244">
        <f>H87+H89+H91</f>
        <v>1.5</v>
      </c>
      <c r="I92" s="244">
        <f>I87+I89+I91</f>
        <v>0</v>
      </c>
      <c r="J92" s="244">
        <f>J87+J89+J91</f>
        <v>1.5</v>
      </c>
      <c r="K92" s="244">
        <f>K87+K89+K91</f>
        <v>1.5</v>
      </c>
      <c r="L92" s="245"/>
      <c r="M92" s="246"/>
      <c r="N92" s="246"/>
      <c r="O92" s="247"/>
    </row>
    <row r="93" spans="1:15" ht="16.5" thickBot="1" thickTop="1">
      <c r="A93" s="53" t="s">
        <v>26</v>
      </c>
      <c r="B93" s="852" t="s">
        <v>38</v>
      </c>
      <c r="C93" s="853"/>
      <c r="D93" s="853"/>
      <c r="E93" s="853"/>
      <c r="F93" s="854"/>
      <c r="G93" s="248">
        <f>ABS(G73+G82+G92)</f>
        <v>9.9</v>
      </c>
      <c r="H93" s="248">
        <f>ABS(H73+H82+H92)</f>
        <v>10</v>
      </c>
      <c r="I93" s="249"/>
      <c r="J93" s="250">
        <f>ABS(J73+J82+J92)</f>
        <v>12.5</v>
      </c>
      <c r="K93" s="251">
        <f>ABS(K73+K82+K92)</f>
        <v>12</v>
      </c>
      <c r="L93" s="252"/>
      <c r="M93" s="253"/>
      <c r="N93" s="253"/>
      <c r="O93" s="254"/>
    </row>
    <row r="94" spans="1:15" ht="15" customHeight="1" thickBot="1" thickTop="1">
      <c r="A94" s="53" t="s">
        <v>56</v>
      </c>
      <c r="B94" s="855" t="s">
        <v>74</v>
      </c>
      <c r="C94" s="856"/>
      <c r="D94" s="856"/>
      <c r="E94" s="856"/>
      <c r="F94" s="856"/>
      <c r="G94" s="856"/>
      <c r="H94" s="856"/>
      <c r="I94" s="856"/>
      <c r="J94" s="856"/>
      <c r="K94" s="856"/>
      <c r="L94" s="856"/>
      <c r="M94" s="856"/>
      <c r="N94" s="856"/>
      <c r="O94" s="857"/>
    </row>
    <row r="95" spans="1:15" ht="15" customHeight="1" thickBot="1" thickTop="1">
      <c r="A95" s="92" t="s">
        <v>56</v>
      </c>
      <c r="B95" s="255" t="s">
        <v>13</v>
      </c>
      <c r="C95" s="858" t="s">
        <v>75</v>
      </c>
      <c r="D95" s="859"/>
      <c r="E95" s="859"/>
      <c r="F95" s="859"/>
      <c r="G95" s="859"/>
      <c r="H95" s="859"/>
      <c r="I95" s="859"/>
      <c r="J95" s="859"/>
      <c r="K95" s="859"/>
      <c r="L95" s="859"/>
      <c r="M95" s="859"/>
      <c r="N95" s="859"/>
      <c r="O95" s="256"/>
    </row>
    <row r="96" spans="1:15" ht="15.75" customHeight="1" thickBot="1" thickTop="1">
      <c r="A96" s="673" t="s">
        <v>56</v>
      </c>
      <c r="B96" s="640" t="s">
        <v>13</v>
      </c>
      <c r="C96" s="860" t="s">
        <v>13</v>
      </c>
      <c r="D96" s="863" t="s">
        <v>119</v>
      </c>
      <c r="E96" s="257"/>
      <c r="F96" s="258" t="s">
        <v>17</v>
      </c>
      <c r="G96" s="61">
        <v>0</v>
      </c>
      <c r="H96" s="61">
        <v>0</v>
      </c>
      <c r="I96" s="62"/>
      <c r="J96" s="69">
        <v>0</v>
      </c>
      <c r="K96" s="68">
        <v>0</v>
      </c>
      <c r="L96" s="866" t="s">
        <v>76</v>
      </c>
      <c r="M96" s="880">
        <v>4</v>
      </c>
      <c r="N96" s="880">
        <v>5</v>
      </c>
      <c r="O96" s="880">
        <v>5</v>
      </c>
    </row>
    <row r="97" spans="1:15" ht="15.75" thickTop="1">
      <c r="A97" s="655"/>
      <c r="B97" s="678"/>
      <c r="C97" s="861"/>
      <c r="D97" s="864"/>
      <c r="E97" s="259"/>
      <c r="F97" s="414" t="s">
        <v>22</v>
      </c>
      <c r="G97" s="202">
        <v>2</v>
      </c>
      <c r="H97" s="202">
        <v>2</v>
      </c>
      <c r="I97" s="416"/>
      <c r="J97" s="202">
        <v>3</v>
      </c>
      <c r="K97" s="202">
        <v>3</v>
      </c>
      <c r="L97" s="867"/>
      <c r="M97" s="881"/>
      <c r="N97" s="881"/>
      <c r="O97" s="881"/>
    </row>
    <row r="98" spans="1:15" ht="15.75" thickBot="1">
      <c r="A98" s="655"/>
      <c r="B98" s="678"/>
      <c r="C98" s="861"/>
      <c r="D98" s="864"/>
      <c r="E98" s="259"/>
      <c r="F98" s="414" t="s">
        <v>25</v>
      </c>
      <c r="G98" s="413">
        <v>2</v>
      </c>
      <c r="H98" s="413">
        <v>2</v>
      </c>
      <c r="I98" s="417"/>
      <c r="J98" s="413">
        <v>2</v>
      </c>
      <c r="K98" s="413">
        <v>2</v>
      </c>
      <c r="L98" s="867" t="s">
        <v>33</v>
      </c>
      <c r="M98" s="881">
        <v>90</v>
      </c>
      <c r="N98" s="881">
        <v>100</v>
      </c>
      <c r="O98" s="881">
        <v>110</v>
      </c>
    </row>
    <row r="99" spans="1:15" ht="15.75" thickBot="1">
      <c r="A99" s="656"/>
      <c r="B99" s="679"/>
      <c r="C99" s="862"/>
      <c r="D99" s="865"/>
      <c r="E99" s="264"/>
      <c r="F99" s="412" t="s">
        <v>19</v>
      </c>
      <c r="G99" s="415">
        <f>G96+G97+G98</f>
        <v>4</v>
      </c>
      <c r="H99" s="415">
        <f>H96+H97+H98</f>
        <v>4</v>
      </c>
      <c r="I99" s="415">
        <f>I96+I97+I98</f>
        <v>0</v>
      </c>
      <c r="J99" s="415">
        <f>J96+J97+J98</f>
        <v>5</v>
      </c>
      <c r="K99" s="415">
        <f>K96+K97+K98</f>
        <v>5</v>
      </c>
      <c r="L99" s="882"/>
      <c r="M99" s="883"/>
      <c r="N99" s="883"/>
      <c r="O99" s="883"/>
    </row>
    <row r="100" spans="1:15" ht="15" customHeight="1" thickBot="1" thickTop="1">
      <c r="A100" s="868" t="s">
        <v>56</v>
      </c>
      <c r="B100" s="870" t="s">
        <v>13</v>
      </c>
      <c r="C100" s="870" t="s">
        <v>24</v>
      </c>
      <c r="D100" s="872" t="s">
        <v>120</v>
      </c>
      <c r="E100" s="29"/>
      <c r="F100" s="266" t="s">
        <v>22</v>
      </c>
      <c r="G100" s="63">
        <v>1</v>
      </c>
      <c r="H100" s="63">
        <v>1</v>
      </c>
      <c r="I100" s="64"/>
      <c r="J100" s="66">
        <v>1</v>
      </c>
      <c r="K100" s="66">
        <v>1</v>
      </c>
      <c r="L100" s="524" t="s">
        <v>33</v>
      </c>
      <c r="M100" s="531">
        <v>60</v>
      </c>
      <c r="N100" s="531">
        <v>70</v>
      </c>
      <c r="O100" s="531">
        <v>80</v>
      </c>
    </row>
    <row r="101" spans="1:15" ht="35.25" customHeight="1" thickBot="1" thickTop="1">
      <c r="A101" s="869"/>
      <c r="B101" s="871"/>
      <c r="C101" s="871"/>
      <c r="D101" s="873"/>
      <c r="E101" s="29"/>
      <c r="F101" s="267" t="s">
        <v>19</v>
      </c>
      <c r="G101" s="73">
        <f>SUM(G100)</f>
        <v>1</v>
      </c>
      <c r="H101" s="73">
        <f>SUM(H100)</f>
        <v>1</v>
      </c>
      <c r="I101" s="418">
        <f>SUM(I100)</f>
        <v>0</v>
      </c>
      <c r="J101" s="73">
        <f>SUM(J100)</f>
        <v>1</v>
      </c>
      <c r="K101" s="73">
        <f>SUM(K100)</f>
        <v>1</v>
      </c>
      <c r="L101" s="526"/>
      <c r="M101" s="533"/>
      <c r="N101" s="533"/>
      <c r="O101" s="533"/>
    </row>
    <row r="102" spans="1:15" ht="15" customHeight="1" thickTop="1">
      <c r="A102" s="159" t="s">
        <v>56</v>
      </c>
      <c r="B102" s="268" t="s">
        <v>13</v>
      </c>
      <c r="C102" s="269" t="s">
        <v>26</v>
      </c>
      <c r="D102" s="874" t="s">
        <v>77</v>
      </c>
      <c r="E102" s="270"/>
      <c r="F102" s="271" t="s">
        <v>22</v>
      </c>
      <c r="G102" s="272">
        <v>1</v>
      </c>
      <c r="H102" s="272">
        <v>1</v>
      </c>
      <c r="I102" s="113"/>
      <c r="J102" s="273">
        <v>1</v>
      </c>
      <c r="K102" s="273">
        <v>1</v>
      </c>
      <c r="L102" s="877" t="s">
        <v>33</v>
      </c>
      <c r="M102" s="884">
        <v>60</v>
      </c>
      <c r="N102" s="884">
        <v>70</v>
      </c>
      <c r="O102" s="887">
        <v>80</v>
      </c>
    </row>
    <row r="103" spans="1:15" ht="15">
      <c r="A103" s="26"/>
      <c r="B103" s="274"/>
      <c r="C103" s="275"/>
      <c r="D103" s="875"/>
      <c r="E103" s="276"/>
      <c r="F103" s="277" t="s">
        <v>25</v>
      </c>
      <c r="G103" s="278">
        <v>2</v>
      </c>
      <c r="H103" s="278">
        <v>2</v>
      </c>
      <c r="I103" s="64"/>
      <c r="J103" s="462">
        <v>2</v>
      </c>
      <c r="K103" s="462">
        <v>2</v>
      </c>
      <c r="L103" s="878"/>
      <c r="M103" s="885"/>
      <c r="N103" s="885"/>
      <c r="O103" s="888"/>
    </row>
    <row r="104" spans="1:15" ht="15.75" thickBot="1">
      <c r="A104" s="279"/>
      <c r="B104" s="280"/>
      <c r="C104" s="281"/>
      <c r="D104" s="876"/>
      <c r="E104" s="282"/>
      <c r="F104" s="283" t="s">
        <v>19</v>
      </c>
      <c r="G104" s="463">
        <f>SUM(G102:G103)</f>
        <v>3</v>
      </c>
      <c r="H104" s="463">
        <f>SUM(H102:H103)</f>
        <v>3</v>
      </c>
      <c r="I104" s="464">
        <f>SUM(I102:I103)</f>
        <v>0</v>
      </c>
      <c r="J104" s="463">
        <f>SUM(J102:J103)</f>
        <v>3</v>
      </c>
      <c r="K104" s="463">
        <f>SUM(K102:K103)</f>
        <v>3</v>
      </c>
      <c r="L104" s="879"/>
      <c r="M104" s="886"/>
      <c r="N104" s="886"/>
      <c r="O104" s="889"/>
    </row>
    <row r="105" spans="1:15" ht="16.5" thickBot="1" thickTop="1">
      <c r="A105" s="194" t="s">
        <v>56</v>
      </c>
      <c r="B105" s="242" t="s">
        <v>13</v>
      </c>
      <c r="C105" s="649" t="s">
        <v>27</v>
      </c>
      <c r="D105" s="650"/>
      <c r="E105" s="650"/>
      <c r="F105" s="651"/>
      <c r="G105" s="285">
        <f>SUM(G99+G101+G104)</f>
        <v>8</v>
      </c>
      <c r="H105" s="285">
        <f>SUM(H99+H101+H104)</f>
        <v>8</v>
      </c>
      <c r="I105" s="285">
        <v>0</v>
      </c>
      <c r="J105" s="285">
        <f>SUM(J99+J101+J104)</f>
        <v>9</v>
      </c>
      <c r="K105" s="285">
        <f>SUM(K99+K101+K104)</f>
        <v>9</v>
      </c>
      <c r="L105" s="286"/>
      <c r="M105" s="287"/>
      <c r="N105" s="287"/>
      <c r="O105" s="288"/>
    </row>
    <row r="106" spans="1:15" ht="15" customHeight="1" thickBot="1" thickTop="1">
      <c r="A106" s="58" t="s">
        <v>56</v>
      </c>
      <c r="B106" s="59" t="s">
        <v>24</v>
      </c>
      <c r="C106" s="890" t="s">
        <v>79</v>
      </c>
      <c r="D106" s="891"/>
      <c r="E106" s="891"/>
      <c r="F106" s="891"/>
      <c r="G106" s="891"/>
      <c r="H106" s="891"/>
      <c r="I106" s="891"/>
      <c r="J106" s="891"/>
      <c r="K106" s="891"/>
      <c r="L106" s="891"/>
      <c r="M106" s="891"/>
      <c r="N106" s="891"/>
      <c r="O106" s="256"/>
    </row>
    <row r="107" spans="1:15" ht="24.75" customHeight="1" thickTop="1">
      <c r="A107" s="636" t="s">
        <v>56</v>
      </c>
      <c r="B107" s="640" t="s">
        <v>24</v>
      </c>
      <c r="C107" s="640" t="s">
        <v>13</v>
      </c>
      <c r="D107" s="863" t="s">
        <v>131</v>
      </c>
      <c r="E107" s="892" t="s">
        <v>183</v>
      </c>
      <c r="F107" s="289" t="s">
        <v>22</v>
      </c>
      <c r="G107" s="13">
        <v>1</v>
      </c>
      <c r="H107" s="13">
        <v>1</v>
      </c>
      <c r="I107" s="113">
        <v>0</v>
      </c>
      <c r="J107" s="201">
        <v>1</v>
      </c>
      <c r="K107" s="201">
        <v>1</v>
      </c>
      <c r="L107" s="501" t="s">
        <v>80</v>
      </c>
      <c r="M107" s="531">
        <v>55</v>
      </c>
      <c r="N107" s="531">
        <v>60</v>
      </c>
      <c r="O107" s="531">
        <v>60</v>
      </c>
    </row>
    <row r="108" spans="1:15" ht="15">
      <c r="A108" s="655"/>
      <c r="B108" s="678"/>
      <c r="C108" s="678"/>
      <c r="D108" s="864"/>
      <c r="E108" s="893"/>
      <c r="F108" s="260" t="s">
        <v>25</v>
      </c>
      <c r="G108" s="261">
        <v>1</v>
      </c>
      <c r="H108" s="261">
        <v>1</v>
      </c>
      <c r="I108" s="262">
        <v>0</v>
      </c>
      <c r="J108" s="263">
        <v>1</v>
      </c>
      <c r="K108" s="263">
        <v>1</v>
      </c>
      <c r="L108" s="895" t="s">
        <v>81</v>
      </c>
      <c r="M108" s="881">
        <v>26</v>
      </c>
      <c r="N108" s="897">
        <v>30</v>
      </c>
      <c r="O108" s="897">
        <v>25</v>
      </c>
    </row>
    <row r="109" spans="1:15" ht="15.75" thickBot="1">
      <c r="A109" s="656"/>
      <c r="B109" s="679"/>
      <c r="C109" s="679"/>
      <c r="D109" s="865"/>
      <c r="E109" s="894"/>
      <c r="F109" s="267" t="s">
        <v>19</v>
      </c>
      <c r="G109" s="40">
        <f>SUM(G107:G108)</f>
        <v>2</v>
      </c>
      <c r="H109" s="40">
        <f>SUM(H107:H108)</f>
        <v>2</v>
      </c>
      <c r="I109" s="43">
        <v>0</v>
      </c>
      <c r="J109" s="290">
        <f>SUM(J107:J108)</f>
        <v>2</v>
      </c>
      <c r="K109" s="290">
        <f>SUM(K107:K108)</f>
        <v>2</v>
      </c>
      <c r="L109" s="896"/>
      <c r="M109" s="883"/>
      <c r="N109" s="898"/>
      <c r="O109" s="898"/>
    </row>
    <row r="110" spans="1:15" ht="15" customHeight="1" thickTop="1">
      <c r="A110" s="636" t="s">
        <v>56</v>
      </c>
      <c r="B110" s="640" t="s">
        <v>24</v>
      </c>
      <c r="C110" s="860" t="s">
        <v>24</v>
      </c>
      <c r="D110" s="899" t="s">
        <v>132</v>
      </c>
      <c r="E110" s="257"/>
      <c r="F110" s="291" t="s">
        <v>22</v>
      </c>
      <c r="G110" s="46">
        <v>1</v>
      </c>
      <c r="H110" s="46">
        <v>1</v>
      </c>
      <c r="I110" s="47">
        <v>0</v>
      </c>
      <c r="J110" s="292">
        <v>1</v>
      </c>
      <c r="K110" s="292">
        <v>1</v>
      </c>
      <c r="L110" s="501" t="s">
        <v>73</v>
      </c>
      <c r="M110" s="531">
        <v>9</v>
      </c>
      <c r="N110" s="531">
        <v>10</v>
      </c>
      <c r="O110" s="531">
        <v>10</v>
      </c>
    </row>
    <row r="111" spans="1:15" ht="15">
      <c r="A111" s="655"/>
      <c r="B111" s="678"/>
      <c r="C111" s="861"/>
      <c r="D111" s="900"/>
      <c r="E111" s="259"/>
      <c r="F111" s="293" t="s">
        <v>25</v>
      </c>
      <c r="G111" s="261">
        <v>1</v>
      </c>
      <c r="H111" s="261">
        <v>1</v>
      </c>
      <c r="I111" s="262">
        <v>0</v>
      </c>
      <c r="J111" s="263">
        <v>1</v>
      </c>
      <c r="K111" s="263">
        <v>1</v>
      </c>
      <c r="L111" s="895" t="s">
        <v>33</v>
      </c>
      <c r="M111" s="881">
        <v>400</v>
      </c>
      <c r="N111" s="881">
        <v>400</v>
      </c>
      <c r="O111" s="881">
        <v>400</v>
      </c>
    </row>
    <row r="112" spans="1:15" ht="15.75" thickBot="1">
      <c r="A112" s="656"/>
      <c r="B112" s="679"/>
      <c r="C112" s="862"/>
      <c r="D112" s="901"/>
      <c r="E112" s="264"/>
      <c r="F112" s="265" t="s">
        <v>19</v>
      </c>
      <c r="G112" s="41">
        <f>SUM(G110:G111)</f>
        <v>2</v>
      </c>
      <c r="H112" s="41">
        <f>SUM(H110:H111)</f>
        <v>2</v>
      </c>
      <c r="I112" s="49">
        <f>SUM(I110:I111)</f>
        <v>0</v>
      </c>
      <c r="J112" s="41">
        <f>SUM(J110:J111)</f>
        <v>2</v>
      </c>
      <c r="K112" s="41">
        <f>SUM(K110:K111)</f>
        <v>2</v>
      </c>
      <c r="L112" s="896"/>
      <c r="M112" s="883"/>
      <c r="N112" s="883"/>
      <c r="O112" s="883"/>
    </row>
    <row r="113" spans="1:15" ht="16.5" thickBot="1" thickTop="1">
      <c r="A113" s="194" t="s">
        <v>56</v>
      </c>
      <c r="B113" s="294" t="s">
        <v>24</v>
      </c>
      <c r="C113" s="649" t="s">
        <v>27</v>
      </c>
      <c r="D113" s="650"/>
      <c r="E113" s="650"/>
      <c r="F113" s="651"/>
      <c r="G113" s="295">
        <f>G109+G112</f>
        <v>4</v>
      </c>
      <c r="H113" s="296">
        <f>ABS(H109+H112)</f>
        <v>4</v>
      </c>
      <c r="I113" s="296">
        <v>0</v>
      </c>
      <c r="J113" s="296">
        <f>ABS(J109+J112)</f>
        <v>4</v>
      </c>
      <c r="K113" s="296">
        <f>ABS(K109+K112)</f>
        <v>4</v>
      </c>
      <c r="L113" s="286"/>
      <c r="M113" s="287"/>
      <c r="N113" s="287"/>
      <c r="O113" s="297"/>
    </row>
    <row r="114" spans="1:15" ht="15" customHeight="1" thickBot="1" thickTop="1">
      <c r="A114" s="58" t="s">
        <v>56</v>
      </c>
      <c r="B114" s="27" t="s">
        <v>26</v>
      </c>
      <c r="C114" s="903" t="s">
        <v>82</v>
      </c>
      <c r="D114" s="904"/>
      <c r="E114" s="904"/>
      <c r="F114" s="904"/>
      <c r="G114" s="904"/>
      <c r="H114" s="904"/>
      <c r="I114" s="904"/>
      <c r="J114" s="904"/>
      <c r="K114" s="904"/>
      <c r="L114" s="904"/>
      <c r="M114" s="904"/>
      <c r="N114" s="904"/>
      <c r="O114" s="298"/>
    </row>
    <row r="115" spans="1:15" ht="30" customHeight="1" thickTop="1">
      <c r="A115" s="905" t="s">
        <v>56</v>
      </c>
      <c r="B115" s="908" t="s">
        <v>26</v>
      </c>
      <c r="C115" s="911" t="s">
        <v>13</v>
      </c>
      <c r="D115" s="914" t="s">
        <v>133</v>
      </c>
      <c r="E115" s="299"/>
      <c r="F115" s="300" t="s">
        <v>17</v>
      </c>
      <c r="G115" s="341">
        <v>1</v>
      </c>
      <c r="H115" s="341">
        <v>1</v>
      </c>
      <c r="I115" s="512">
        <v>0</v>
      </c>
      <c r="J115" s="341">
        <v>1</v>
      </c>
      <c r="K115" s="341">
        <v>1</v>
      </c>
      <c r="L115" s="524" t="s">
        <v>83</v>
      </c>
      <c r="M115" s="524">
        <v>20</v>
      </c>
      <c r="N115" s="524">
        <v>25</v>
      </c>
      <c r="O115" s="524">
        <v>30</v>
      </c>
    </row>
    <row r="116" spans="1:15" ht="14.25" customHeight="1">
      <c r="A116" s="906"/>
      <c r="B116" s="909"/>
      <c r="C116" s="912"/>
      <c r="D116" s="915"/>
      <c r="E116" s="301"/>
      <c r="F116" s="302" t="s">
        <v>25</v>
      </c>
      <c r="G116" s="513">
        <v>1</v>
      </c>
      <c r="H116" s="513">
        <v>1</v>
      </c>
      <c r="I116" s="514">
        <v>0</v>
      </c>
      <c r="J116" s="513">
        <v>1</v>
      </c>
      <c r="K116" s="513">
        <v>1</v>
      </c>
      <c r="L116" s="867" t="s">
        <v>186</v>
      </c>
      <c r="M116" s="867">
        <v>40</v>
      </c>
      <c r="N116" s="867">
        <v>50</v>
      </c>
      <c r="O116" s="867">
        <v>60</v>
      </c>
    </row>
    <row r="117" spans="1:15" ht="35.25" customHeight="1" thickBot="1">
      <c r="A117" s="907"/>
      <c r="B117" s="910"/>
      <c r="C117" s="913"/>
      <c r="D117" s="916"/>
      <c r="E117" s="303"/>
      <c r="F117" s="304" t="s">
        <v>19</v>
      </c>
      <c r="G117" s="515">
        <f>SUM(G115:G116)</f>
        <v>2</v>
      </c>
      <c r="H117" s="515">
        <f>SUM(H115:H116)</f>
        <v>2</v>
      </c>
      <c r="I117" s="516">
        <f>SUM(I115:I116)</f>
        <v>0</v>
      </c>
      <c r="J117" s="515">
        <f>SUM(J115:J116)</f>
        <v>2</v>
      </c>
      <c r="K117" s="515">
        <f>SUM(K115:K116)</f>
        <v>2</v>
      </c>
      <c r="L117" s="882"/>
      <c r="M117" s="882"/>
      <c r="N117" s="882"/>
      <c r="O117" s="882"/>
    </row>
    <row r="118" spans="1:15" ht="24.75" thickTop="1">
      <c r="A118" s="636" t="s">
        <v>56</v>
      </c>
      <c r="B118" s="640" t="s">
        <v>26</v>
      </c>
      <c r="C118" s="860" t="s">
        <v>24</v>
      </c>
      <c r="D118" s="872" t="s">
        <v>134</v>
      </c>
      <c r="E118" s="257"/>
      <c r="F118" s="502" t="s">
        <v>22</v>
      </c>
      <c r="G118" s="202">
        <v>0.5</v>
      </c>
      <c r="H118" s="202">
        <v>0.5</v>
      </c>
      <c r="I118" s="416">
        <v>0</v>
      </c>
      <c r="J118" s="202">
        <v>1</v>
      </c>
      <c r="K118" s="202">
        <v>1</v>
      </c>
      <c r="L118" s="524" t="s">
        <v>84</v>
      </c>
      <c r="M118" s="525">
        <v>43</v>
      </c>
      <c r="N118" s="525">
        <v>43</v>
      </c>
      <c r="O118" s="525">
        <v>45</v>
      </c>
    </row>
    <row r="119" spans="1:15" ht="15">
      <c r="A119" s="655"/>
      <c r="B119" s="678"/>
      <c r="C119" s="861"/>
      <c r="D119" s="902"/>
      <c r="E119" s="259"/>
      <c r="F119" s="503" t="s">
        <v>25</v>
      </c>
      <c r="G119" s="469">
        <v>1</v>
      </c>
      <c r="H119" s="469">
        <v>1</v>
      </c>
      <c r="I119" s="470">
        <v>0</v>
      </c>
      <c r="J119" s="469">
        <v>1</v>
      </c>
      <c r="K119" s="469">
        <v>1</v>
      </c>
      <c r="L119" s="594"/>
      <c r="M119" s="595"/>
      <c r="N119" s="595"/>
      <c r="O119" s="595"/>
    </row>
    <row r="120" spans="1:15" ht="15.75" thickBot="1">
      <c r="A120" s="656"/>
      <c r="B120" s="679"/>
      <c r="C120" s="862"/>
      <c r="D120" s="873"/>
      <c r="E120" s="264"/>
      <c r="F120" s="504" t="s">
        <v>19</v>
      </c>
      <c r="G120" s="332">
        <f>SUM(G118:G119)</f>
        <v>1.5</v>
      </c>
      <c r="H120" s="332">
        <f>SUM(H118:H119)</f>
        <v>1.5</v>
      </c>
      <c r="I120" s="464">
        <f>SUM(I118:I119)</f>
        <v>0</v>
      </c>
      <c r="J120" s="332">
        <f>SUM(J118:J119)</f>
        <v>2</v>
      </c>
      <c r="K120" s="332">
        <f>SUM(K118:K119)</f>
        <v>2</v>
      </c>
      <c r="L120" s="526"/>
      <c r="M120" s="596"/>
      <c r="N120" s="596"/>
      <c r="O120" s="596"/>
    </row>
    <row r="121" spans="1:15" ht="15.75" customHeight="1" thickTop="1">
      <c r="A121" s="636" t="s">
        <v>56</v>
      </c>
      <c r="B121" s="640" t="s">
        <v>26</v>
      </c>
      <c r="C121" s="860" t="s">
        <v>26</v>
      </c>
      <c r="D121" s="863" t="s">
        <v>135</v>
      </c>
      <c r="E121" s="930" t="s">
        <v>183</v>
      </c>
      <c r="F121" s="505" t="s">
        <v>17</v>
      </c>
      <c r="G121" s="34">
        <v>1</v>
      </c>
      <c r="H121" s="34">
        <v>1</v>
      </c>
      <c r="I121" s="517">
        <v>0</v>
      </c>
      <c r="J121" s="34">
        <v>1</v>
      </c>
      <c r="K121" s="34">
        <v>1</v>
      </c>
      <c r="L121" s="932" t="s">
        <v>83</v>
      </c>
      <c r="M121" s="917">
        <v>8</v>
      </c>
      <c r="N121" s="917">
        <v>10</v>
      </c>
      <c r="O121" s="917">
        <v>12</v>
      </c>
    </row>
    <row r="122" spans="1:15" ht="15">
      <c r="A122" s="655"/>
      <c r="B122" s="678"/>
      <c r="C122" s="861"/>
      <c r="D122" s="864"/>
      <c r="E122" s="931"/>
      <c r="F122" s="506" t="s">
        <v>25</v>
      </c>
      <c r="G122" s="469">
        <v>1</v>
      </c>
      <c r="H122" s="469">
        <v>1</v>
      </c>
      <c r="I122" s="470">
        <v>0</v>
      </c>
      <c r="J122" s="469">
        <v>1</v>
      </c>
      <c r="K122" s="469">
        <v>2</v>
      </c>
      <c r="L122" s="933"/>
      <c r="M122" s="918"/>
      <c r="N122" s="918"/>
      <c r="O122" s="918"/>
    </row>
    <row r="123" spans="1:15" ht="15.75" thickBot="1">
      <c r="A123" s="656"/>
      <c r="B123" s="679"/>
      <c r="C123" s="862"/>
      <c r="D123" s="865"/>
      <c r="E123" s="931"/>
      <c r="F123" s="507" t="s">
        <v>19</v>
      </c>
      <c r="G123" s="518">
        <f>SUM(G121:G122)</f>
        <v>2</v>
      </c>
      <c r="H123" s="518">
        <f>SUM(H121:H122)</f>
        <v>2</v>
      </c>
      <c r="I123" s="519">
        <v>0</v>
      </c>
      <c r="J123" s="518">
        <f>SUM(J121:J122)</f>
        <v>2</v>
      </c>
      <c r="K123" s="518">
        <f>SUM(K121:K122)</f>
        <v>3</v>
      </c>
      <c r="L123" s="934"/>
      <c r="M123" s="919"/>
      <c r="N123" s="919"/>
      <c r="O123" s="919"/>
    </row>
    <row r="124" spans="1:15" ht="15" customHeight="1" thickTop="1">
      <c r="A124" s="636" t="s">
        <v>56</v>
      </c>
      <c r="B124" s="640" t="s">
        <v>26</v>
      </c>
      <c r="C124" s="860" t="s">
        <v>56</v>
      </c>
      <c r="D124" s="921" t="s">
        <v>179</v>
      </c>
      <c r="E124" s="931"/>
      <c r="F124" s="508" t="s">
        <v>22</v>
      </c>
      <c r="G124" s="202">
        <v>0.5</v>
      </c>
      <c r="H124" s="202">
        <v>0.5</v>
      </c>
      <c r="I124" s="416">
        <v>0</v>
      </c>
      <c r="J124" s="15">
        <v>0.5</v>
      </c>
      <c r="K124" s="15">
        <v>0.5</v>
      </c>
      <c r="L124" s="924" t="s">
        <v>194</v>
      </c>
      <c r="M124" s="917">
        <v>5</v>
      </c>
      <c r="N124" s="927" t="s">
        <v>31</v>
      </c>
      <c r="O124" s="917">
        <v>3</v>
      </c>
    </row>
    <row r="125" spans="1:15" ht="15">
      <c r="A125" s="655"/>
      <c r="B125" s="678"/>
      <c r="C125" s="861"/>
      <c r="D125" s="922"/>
      <c r="E125" s="931"/>
      <c r="F125" s="509" t="s">
        <v>25</v>
      </c>
      <c r="G125" s="469">
        <v>1</v>
      </c>
      <c r="H125" s="469">
        <v>1</v>
      </c>
      <c r="I125" s="472">
        <v>0</v>
      </c>
      <c r="J125" s="305">
        <v>1</v>
      </c>
      <c r="K125" s="305">
        <v>1</v>
      </c>
      <c r="L125" s="925"/>
      <c r="M125" s="918"/>
      <c r="N125" s="928"/>
      <c r="O125" s="918"/>
    </row>
    <row r="126" spans="1:15" ht="15.75" thickBot="1">
      <c r="A126" s="656"/>
      <c r="B126" s="641"/>
      <c r="C126" s="920"/>
      <c r="D126" s="923"/>
      <c r="E126" s="931"/>
      <c r="F126" s="510" t="s">
        <v>19</v>
      </c>
      <c r="G126" s="332">
        <f>SUM(G124:G125)</f>
        <v>1.5</v>
      </c>
      <c r="H126" s="332">
        <f>SUM(H124:H125)</f>
        <v>1.5</v>
      </c>
      <c r="I126" s="464">
        <f>SUM(I124:I125)</f>
        <v>0</v>
      </c>
      <c r="J126" s="332">
        <f>SUM(J124:J125)</f>
        <v>1.5</v>
      </c>
      <c r="K126" s="332">
        <f>SUM(K124:K125)</f>
        <v>1.5</v>
      </c>
      <c r="L126" s="926"/>
      <c r="M126" s="919"/>
      <c r="N126" s="929"/>
      <c r="O126" s="919"/>
    </row>
    <row r="127" spans="1:15" ht="15" customHeight="1" thickBot="1" thickTop="1">
      <c r="A127" s="935" t="s">
        <v>56</v>
      </c>
      <c r="B127" s="938" t="s">
        <v>26</v>
      </c>
      <c r="C127" s="941" t="s">
        <v>78</v>
      </c>
      <c r="D127" s="944" t="s">
        <v>136</v>
      </c>
      <c r="E127" s="931"/>
      <c r="F127" s="511" t="s">
        <v>25</v>
      </c>
      <c r="G127" s="202">
        <v>1</v>
      </c>
      <c r="H127" s="202">
        <v>1</v>
      </c>
      <c r="I127" s="475">
        <v>0</v>
      </c>
      <c r="J127" s="202">
        <v>1</v>
      </c>
      <c r="K127" s="15">
        <v>1</v>
      </c>
      <c r="L127" s="947" t="s">
        <v>85</v>
      </c>
      <c r="M127" s="949">
        <v>8</v>
      </c>
      <c r="N127" s="951">
        <v>10</v>
      </c>
      <c r="O127" s="951">
        <v>10</v>
      </c>
    </row>
    <row r="128" spans="1:15" ht="15.75" thickBot="1">
      <c r="A128" s="936"/>
      <c r="B128" s="939"/>
      <c r="C128" s="942"/>
      <c r="D128" s="945"/>
      <c r="E128" s="931"/>
      <c r="F128" s="306" t="s">
        <v>37</v>
      </c>
      <c r="G128" s="469">
        <v>0</v>
      </c>
      <c r="H128" s="469">
        <v>0</v>
      </c>
      <c r="I128" s="472">
        <v>0</v>
      </c>
      <c r="J128" s="469">
        <f>J127</f>
        <v>1</v>
      </c>
      <c r="K128" s="469">
        <f>K127</f>
        <v>1</v>
      </c>
      <c r="L128" s="948"/>
      <c r="M128" s="950"/>
      <c r="N128" s="952"/>
      <c r="O128" s="952"/>
    </row>
    <row r="129" spans="1:15" ht="49.5" customHeight="1" thickBot="1" thickTop="1">
      <c r="A129" s="937"/>
      <c r="B129" s="940"/>
      <c r="C129" s="943"/>
      <c r="D129" s="946"/>
      <c r="E129" s="931"/>
      <c r="F129" s="307" t="s">
        <v>19</v>
      </c>
      <c r="G129" s="332">
        <f>SUM(G127:G128)</f>
        <v>1</v>
      </c>
      <c r="H129" s="332">
        <f>SUM(H127:H128)</f>
        <v>1</v>
      </c>
      <c r="I129" s="464">
        <f>SUM(I127:I128)</f>
        <v>0</v>
      </c>
      <c r="J129" s="332">
        <f>SUM(J127:J128)</f>
        <v>2</v>
      </c>
      <c r="K129" s="332">
        <f>SUM(K127:K128)</f>
        <v>2</v>
      </c>
      <c r="L129" s="597" t="s">
        <v>86</v>
      </c>
      <c r="M129" s="308">
        <v>45</v>
      </c>
      <c r="N129" s="308">
        <v>48</v>
      </c>
      <c r="O129" s="309">
        <v>50</v>
      </c>
    </row>
    <row r="130" spans="1:15" ht="15.75" thickBot="1">
      <c r="A130" s="194" t="s">
        <v>56</v>
      </c>
      <c r="B130" s="294" t="s">
        <v>26</v>
      </c>
      <c r="C130" s="955" t="s">
        <v>27</v>
      </c>
      <c r="D130" s="956"/>
      <c r="E130" s="956"/>
      <c r="F130" s="956"/>
      <c r="G130" s="520">
        <f>ABS(G117+G120+G123+G126+G129)</f>
        <v>8</v>
      </c>
      <c r="H130" s="520">
        <f>ABS(H117+H120+H123+H126+H129)</f>
        <v>8</v>
      </c>
      <c r="I130" s="520">
        <f>ABS(I117+I120+I123+I126+I129)</f>
        <v>0</v>
      </c>
      <c r="J130" s="520">
        <f>ABS(J117+J120+J123+J126+J129)</f>
        <v>9.5</v>
      </c>
      <c r="K130" s="520">
        <f>ABS(K117+K120+K123+K126+K129)</f>
        <v>10.5</v>
      </c>
      <c r="L130" s="310"/>
      <c r="M130" s="311"/>
      <c r="N130" s="311"/>
      <c r="O130" s="312"/>
    </row>
    <row r="131" spans="1:15" ht="16.5" thickBot="1" thickTop="1">
      <c r="A131" s="53" t="s">
        <v>56</v>
      </c>
      <c r="B131" s="313" t="s">
        <v>56</v>
      </c>
      <c r="C131" s="957" t="s">
        <v>87</v>
      </c>
      <c r="D131" s="957"/>
      <c r="E131" s="314"/>
      <c r="F131" s="315"/>
      <c r="G131" s="284"/>
      <c r="H131" s="284"/>
      <c r="I131" s="284"/>
      <c r="J131" s="284"/>
      <c r="K131" s="284"/>
      <c r="L131" s="316"/>
      <c r="M131" s="317"/>
      <c r="N131" s="317"/>
      <c r="O131" s="318"/>
    </row>
    <row r="132" spans="1:15" ht="15" customHeight="1" thickTop="1">
      <c r="A132" s="319" t="s">
        <v>56</v>
      </c>
      <c r="B132" s="320" t="s">
        <v>56</v>
      </c>
      <c r="C132" s="321" t="s">
        <v>13</v>
      </c>
      <c r="D132" s="958" t="s">
        <v>137</v>
      </c>
      <c r="E132" s="322"/>
      <c r="F132" s="323" t="s">
        <v>25</v>
      </c>
      <c r="G132" s="201">
        <v>0.5</v>
      </c>
      <c r="H132" s="13">
        <v>0.5</v>
      </c>
      <c r="I132" s="113">
        <v>0</v>
      </c>
      <c r="J132" s="201">
        <v>1</v>
      </c>
      <c r="K132" s="201">
        <v>1</v>
      </c>
      <c r="L132" s="524" t="s">
        <v>187</v>
      </c>
      <c r="M132" s="525">
        <v>3</v>
      </c>
      <c r="N132" s="525">
        <v>4</v>
      </c>
      <c r="O132" s="525">
        <v>4</v>
      </c>
    </row>
    <row r="133" spans="1:15" ht="24.75" thickBot="1">
      <c r="A133" s="58"/>
      <c r="B133" s="324"/>
      <c r="C133" s="28"/>
      <c r="D133" s="959"/>
      <c r="E133" s="29"/>
      <c r="F133" s="325" t="s">
        <v>37</v>
      </c>
      <c r="G133" s="66">
        <v>0</v>
      </c>
      <c r="H133" s="63">
        <v>0</v>
      </c>
      <c r="I133" s="64">
        <v>0</v>
      </c>
      <c r="J133" s="66">
        <f>J132</f>
        <v>1</v>
      </c>
      <c r="K133" s="66">
        <v>1</v>
      </c>
      <c r="L133" s="526" t="s">
        <v>88</v>
      </c>
      <c r="M133" s="527">
        <v>20</v>
      </c>
      <c r="N133" s="527">
        <v>25</v>
      </c>
      <c r="O133" s="527">
        <v>25</v>
      </c>
    </row>
    <row r="134" spans="1:15" ht="16.5" thickBot="1" thickTop="1">
      <c r="A134" s="326"/>
      <c r="B134" s="327"/>
      <c r="C134" s="328"/>
      <c r="D134" s="960"/>
      <c r="E134" s="329"/>
      <c r="F134" s="267" t="s">
        <v>19</v>
      </c>
      <c r="G134" s="332">
        <f>SUM(G132:G133)</f>
        <v>0.5</v>
      </c>
      <c r="H134" s="332">
        <f>SUM(H132:H133)</f>
        <v>0.5</v>
      </c>
      <c r="I134" s="464">
        <f>SUM(I132:I133)</f>
        <v>0</v>
      </c>
      <c r="J134" s="332">
        <f>SUM(J132:J133)</f>
        <v>2</v>
      </c>
      <c r="K134" s="332">
        <f>SUM(K132:K133)</f>
        <v>2</v>
      </c>
      <c r="L134" s="521"/>
      <c r="M134" s="522"/>
      <c r="N134" s="522"/>
      <c r="O134" s="523"/>
    </row>
    <row r="135" spans="1:15" ht="24" customHeight="1" thickTop="1">
      <c r="A135" s="636" t="s">
        <v>56</v>
      </c>
      <c r="B135" s="640" t="s">
        <v>56</v>
      </c>
      <c r="C135" s="860" t="s">
        <v>24</v>
      </c>
      <c r="D135" s="953" t="s">
        <v>180</v>
      </c>
      <c r="E135" s="259"/>
      <c r="F135" s="330" t="s">
        <v>25</v>
      </c>
      <c r="G135" s="13">
        <v>1</v>
      </c>
      <c r="H135" s="13">
        <v>1</v>
      </c>
      <c r="I135" s="113">
        <v>0</v>
      </c>
      <c r="J135" s="202">
        <v>1</v>
      </c>
      <c r="K135" s="202">
        <v>1</v>
      </c>
      <c r="L135" s="501" t="s">
        <v>188</v>
      </c>
      <c r="M135" s="531">
        <v>17</v>
      </c>
      <c r="N135" s="531">
        <v>18</v>
      </c>
      <c r="O135" s="531">
        <v>18</v>
      </c>
    </row>
    <row r="136" spans="1:15" ht="24.75" thickBot="1">
      <c r="A136" s="655"/>
      <c r="B136" s="678"/>
      <c r="C136" s="861"/>
      <c r="D136" s="961"/>
      <c r="E136" s="259"/>
      <c r="F136" s="331" t="s">
        <v>37</v>
      </c>
      <c r="G136" s="63">
        <v>1</v>
      </c>
      <c r="H136" s="63">
        <v>1</v>
      </c>
      <c r="I136" s="64">
        <v>0</v>
      </c>
      <c r="J136" s="65">
        <v>1</v>
      </c>
      <c r="K136" s="65">
        <v>1.5</v>
      </c>
      <c r="L136" s="532" t="s">
        <v>89</v>
      </c>
      <c r="M136" s="533">
        <v>280</v>
      </c>
      <c r="N136" s="533">
        <v>300</v>
      </c>
      <c r="O136" s="533">
        <v>300</v>
      </c>
    </row>
    <row r="137" spans="1:15" ht="16.5" thickBot="1" thickTop="1">
      <c r="A137" s="656"/>
      <c r="B137" s="679"/>
      <c r="C137" s="862"/>
      <c r="D137" s="954"/>
      <c r="E137" s="264"/>
      <c r="F137" s="267" t="s">
        <v>19</v>
      </c>
      <c r="G137" s="40">
        <f>SUM(G135:G136)</f>
        <v>2</v>
      </c>
      <c r="H137" s="40">
        <f>SUM(H135:H136)</f>
        <v>2</v>
      </c>
      <c r="I137" s="43">
        <v>0</v>
      </c>
      <c r="J137" s="332">
        <f>SUM(J135:J136)</f>
        <v>2</v>
      </c>
      <c r="K137" s="332">
        <f>SUM(K135:K136)</f>
        <v>2.5</v>
      </c>
      <c r="L137" s="528"/>
      <c r="M137" s="529"/>
      <c r="N137" s="529"/>
      <c r="O137" s="530"/>
    </row>
    <row r="138" spans="1:15" ht="24.75" thickTop="1">
      <c r="A138" s="636" t="s">
        <v>56</v>
      </c>
      <c r="B138" s="640" t="s">
        <v>56</v>
      </c>
      <c r="C138" s="860" t="s">
        <v>26</v>
      </c>
      <c r="D138" s="953" t="s">
        <v>138</v>
      </c>
      <c r="E138" s="257"/>
      <c r="F138" s="291" t="s">
        <v>25</v>
      </c>
      <c r="G138" s="202">
        <v>0.5</v>
      </c>
      <c r="H138" s="202">
        <v>1</v>
      </c>
      <c r="I138" s="416">
        <v>0</v>
      </c>
      <c r="J138" s="202">
        <v>1</v>
      </c>
      <c r="K138" s="202">
        <v>1</v>
      </c>
      <c r="L138" s="501" t="s">
        <v>90</v>
      </c>
      <c r="M138" s="531">
        <v>2</v>
      </c>
      <c r="N138" s="531">
        <v>2</v>
      </c>
      <c r="O138" s="531">
        <v>2</v>
      </c>
    </row>
    <row r="139" spans="1:15" ht="15.75" thickBot="1">
      <c r="A139" s="656"/>
      <c r="B139" s="679"/>
      <c r="C139" s="862"/>
      <c r="D139" s="954"/>
      <c r="E139" s="264"/>
      <c r="F139" s="265" t="s">
        <v>19</v>
      </c>
      <c r="G139" s="332">
        <f>SUM(G138)</f>
        <v>0.5</v>
      </c>
      <c r="H139" s="332">
        <f>SUM(H138)</f>
        <v>1</v>
      </c>
      <c r="I139" s="464">
        <f>SUM(I138)</f>
        <v>0</v>
      </c>
      <c r="J139" s="332">
        <f>SUM(J138)</f>
        <v>1</v>
      </c>
      <c r="K139" s="332">
        <f>SUM(K138)</f>
        <v>1</v>
      </c>
      <c r="L139" s="526"/>
      <c r="M139" s="596"/>
      <c r="N139" s="596"/>
      <c r="O139" s="596"/>
    </row>
    <row r="140" spans="1:15" ht="45.75" customHeight="1" thickTop="1">
      <c r="A140" s="636" t="s">
        <v>56</v>
      </c>
      <c r="B140" s="640" t="s">
        <v>56</v>
      </c>
      <c r="C140" s="860" t="s">
        <v>56</v>
      </c>
      <c r="D140" s="863" t="s">
        <v>139</v>
      </c>
      <c r="E140" s="259"/>
      <c r="F140" s="333" t="s">
        <v>17</v>
      </c>
      <c r="G140" s="202">
        <v>0.5</v>
      </c>
      <c r="H140" s="202">
        <v>0.5</v>
      </c>
      <c r="I140" s="416">
        <v>0</v>
      </c>
      <c r="J140" s="202">
        <v>1</v>
      </c>
      <c r="K140" s="202">
        <v>1</v>
      </c>
      <c r="L140" s="501" t="s">
        <v>189</v>
      </c>
      <c r="M140" s="531">
        <v>8</v>
      </c>
      <c r="N140" s="531">
        <v>10</v>
      </c>
      <c r="O140" s="531">
        <v>10</v>
      </c>
    </row>
    <row r="141" spans="1:15" ht="48.75" thickBot="1">
      <c r="A141" s="655"/>
      <c r="B141" s="678"/>
      <c r="C141" s="861"/>
      <c r="D141" s="864"/>
      <c r="E141" s="259"/>
      <c r="F141" s="331" t="s">
        <v>22</v>
      </c>
      <c r="G141" s="469">
        <v>1</v>
      </c>
      <c r="H141" s="469">
        <v>1</v>
      </c>
      <c r="I141" s="470">
        <v>0</v>
      </c>
      <c r="J141" s="469">
        <v>1</v>
      </c>
      <c r="K141" s="469">
        <v>2</v>
      </c>
      <c r="L141" s="532" t="s">
        <v>140</v>
      </c>
      <c r="M141" s="533">
        <v>120</v>
      </c>
      <c r="N141" s="533">
        <v>140</v>
      </c>
      <c r="O141" s="533">
        <v>150</v>
      </c>
    </row>
    <row r="142" spans="1:15" ht="16.5" thickBot="1" thickTop="1">
      <c r="A142" s="656"/>
      <c r="B142" s="679"/>
      <c r="C142" s="862"/>
      <c r="D142" s="865"/>
      <c r="E142" s="29"/>
      <c r="F142" s="334" t="s">
        <v>19</v>
      </c>
      <c r="G142" s="332">
        <f>SUM(G140:G141)</f>
        <v>1.5</v>
      </c>
      <c r="H142" s="332">
        <f>SUM(H140:H141)</f>
        <v>1.5</v>
      </c>
      <c r="I142" s="464">
        <f>SUM(I140:I141)</f>
        <v>0</v>
      </c>
      <c r="J142" s="332">
        <f>SUM(J140:J141)</f>
        <v>2</v>
      </c>
      <c r="K142" s="332">
        <f>SUM(K140:K141)</f>
        <v>3</v>
      </c>
      <c r="L142" s="442"/>
      <c r="M142" s="529"/>
      <c r="N142" s="529"/>
      <c r="O142" s="530"/>
    </row>
    <row r="143" spans="1:15" ht="16.5" thickBot="1" thickTop="1">
      <c r="A143" s="335" t="s">
        <v>56</v>
      </c>
      <c r="B143" s="336" t="s">
        <v>56</v>
      </c>
      <c r="C143" s="649" t="s">
        <v>27</v>
      </c>
      <c r="D143" s="650"/>
      <c r="E143" s="650"/>
      <c r="F143" s="1002"/>
      <c r="G143" s="337">
        <f>ABS(G134+G137+G139+G142)</f>
        <v>4.5</v>
      </c>
      <c r="H143" s="337">
        <f>ABS(H134+H137+H139+H142)</f>
        <v>5</v>
      </c>
      <c r="I143" s="337">
        <f>ABS(I134+I137+I139+I142)</f>
        <v>0</v>
      </c>
      <c r="J143" s="337">
        <f>ABS(J134+J137+J139+J142)</f>
        <v>7</v>
      </c>
      <c r="K143" s="337">
        <f>ABS(K134+K137+K139+K142)</f>
        <v>8.5</v>
      </c>
      <c r="L143" s="55"/>
      <c r="M143" s="56"/>
      <c r="N143" s="56"/>
      <c r="O143" s="338"/>
    </row>
    <row r="144" spans="1:15" ht="15" customHeight="1" thickBot="1" thickTop="1">
      <c r="A144" s="335" t="s">
        <v>56</v>
      </c>
      <c r="B144" s="339" t="s">
        <v>78</v>
      </c>
      <c r="C144" s="890" t="s">
        <v>91</v>
      </c>
      <c r="D144" s="891"/>
      <c r="E144" s="891"/>
      <c r="F144" s="891"/>
      <c r="G144" s="891"/>
      <c r="H144" s="891"/>
      <c r="I144" s="891"/>
      <c r="J144" s="891"/>
      <c r="K144" s="891"/>
      <c r="L144" s="891"/>
      <c r="M144" s="891"/>
      <c r="N144" s="891"/>
      <c r="O144" s="340"/>
    </row>
    <row r="145" spans="1:15" ht="15" customHeight="1" thickTop="1">
      <c r="A145" s="636" t="s">
        <v>56</v>
      </c>
      <c r="B145" s="640" t="s">
        <v>78</v>
      </c>
      <c r="C145" s="969" t="s">
        <v>13</v>
      </c>
      <c r="D145" s="953" t="s">
        <v>141</v>
      </c>
      <c r="E145" s="301"/>
      <c r="F145" s="36" t="s">
        <v>17</v>
      </c>
      <c r="G145" s="341">
        <v>1</v>
      </c>
      <c r="H145" s="341">
        <v>1</v>
      </c>
      <c r="I145" s="512">
        <v>0</v>
      </c>
      <c r="J145" s="341">
        <v>2</v>
      </c>
      <c r="K145" s="341">
        <v>2</v>
      </c>
      <c r="L145" s="524" t="s">
        <v>92</v>
      </c>
      <c r="M145" s="531">
        <v>6</v>
      </c>
      <c r="N145" s="531">
        <v>7</v>
      </c>
      <c r="O145" s="531">
        <v>7</v>
      </c>
    </row>
    <row r="146" spans="1:15" ht="22.5" customHeight="1">
      <c r="A146" s="655"/>
      <c r="B146" s="678"/>
      <c r="C146" s="970"/>
      <c r="D146" s="961"/>
      <c r="E146" s="301"/>
      <c r="F146" s="36" t="s">
        <v>37</v>
      </c>
      <c r="G146" s="513">
        <v>1</v>
      </c>
      <c r="H146" s="513">
        <v>1</v>
      </c>
      <c r="I146" s="514">
        <v>0</v>
      </c>
      <c r="J146" s="513">
        <v>1</v>
      </c>
      <c r="K146" s="513">
        <v>1</v>
      </c>
      <c r="L146" s="867" t="s">
        <v>93</v>
      </c>
      <c r="M146" s="881">
        <v>250</v>
      </c>
      <c r="N146" s="881">
        <v>300</v>
      </c>
      <c r="O146" s="881">
        <v>300</v>
      </c>
    </row>
    <row r="147" spans="1:15" ht="15.75" thickBot="1">
      <c r="A147" s="637"/>
      <c r="B147" s="641"/>
      <c r="C147" s="971"/>
      <c r="D147" s="954"/>
      <c r="E147" s="264"/>
      <c r="F147" s="267" t="s">
        <v>19</v>
      </c>
      <c r="G147" s="534">
        <f>SUM(G145:G146)</f>
        <v>2</v>
      </c>
      <c r="H147" s="534">
        <f>SUM(H145:H146)</f>
        <v>2</v>
      </c>
      <c r="I147" s="535">
        <f>SUM(I145:I146)</f>
        <v>0</v>
      </c>
      <c r="J147" s="534">
        <f>SUM(J145:J146)</f>
        <v>3</v>
      </c>
      <c r="K147" s="534">
        <f>SUM(K145:K146)</f>
        <v>3</v>
      </c>
      <c r="L147" s="882"/>
      <c r="M147" s="883"/>
      <c r="N147" s="883"/>
      <c r="O147" s="883"/>
    </row>
    <row r="148" spans="1:15" ht="15" customHeight="1" thickTop="1">
      <c r="A148" s="673" t="s">
        <v>56</v>
      </c>
      <c r="B148" s="677" t="s">
        <v>78</v>
      </c>
      <c r="C148" s="962" t="s">
        <v>24</v>
      </c>
      <c r="D148" s="953" t="s">
        <v>142</v>
      </c>
      <c r="E148" s="259"/>
      <c r="F148" s="289" t="s">
        <v>22</v>
      </c>
      <c r="G148" s="344">
        <v>0.5</v>
      </c>
      <c r="H148" s="345">
        <v>0.5</v>
      </c>
      <c r="I148" s="346">
        <v>0</v>
      </c>
      <c r="J148" s="347">
        <v>1</v>
      </c>
      <c r="K148" s="347">
        <v>1</v>
      </c>
      <c r="L148" s="536" t="s">
        <v>94</v>
      </c>
      <c r="M148" s="348">
        <v>16</v>
      </c>
      <c r="N148" s="348">
        <v>16</v>
      </c>
      <c r="O148" s="349">
        <v>16</v>
      </c>
    </row>
    <row r="149" spans="1:15" ht="15">
      <c r="A149" s="655"/>
      <c r="B149" s="678"/>
      <c r="C149" s="861"/>
      <c r="D149" s="961"/>
      <c r="E149" s="259"/>
      <c r="F149" s="331" t="s">
        <v>25</v>
      </c>
      <c r="G149" s="350">
        <v>0.5</v>
      </c>
      <c r="H149" s="351">
        <v>0.5</v>
      </c>
      <c r="I149" s="352">
        <v>0</v>
      </c>
      <c r="J149" s="353">
        <v>1</v>
      </c>
      <c r="K149" s="353">
        <v>1</v>
      </c>
      <c r="L149" s="963"/>
      <c r="M149" s="965"/>
      <c r="N149" s="965"/>
      <c r="O149" s="967"/>
    </row>
    <row r="150" spans="1:15" ht="15.75" thickBot="1">
      <c r="A150" s="656"/>
      <c r="B150" s="679"/>
      <c r="C150" s="862"/>
      <c r="D150" s="954"/>
      <c r="E150" s="264"/>
      <c r="F150" s="265" t="s">
        <v>19</v>
      </c>
      <c r="G150" s="342">
        <f>SUM(G148:G149)</f>
        <v>1</v>
      </c>
      <c r="H150" s="342">
        <f>SUM(H148:H149)</f>
        <v>1</v>
      </c>
      <c r="I150" s="343">
        <f>SUM(I148:I149)</f>
        <v>0</v>
      </c>
      <c r="J150" s="342">
        <f>SUM(J148:J149)</f>
        <v>2</v>
      </c>
      <c r="K150" s="342">
        <f>SUM(K148:K149)</f>
        <v>2</v>
      </c>
      <c r="L150" s="964"/>
      <c r="M150" s="966"/>
      <c r="N150" s="966"/>
      <c r="O150" s="968"/>
    </row>
    <row r="151" spans="1:15" ht="36.75" thickTop="1">
      <c r="A151" s="636" t="s">
        <v>56</v>
      </c>
      <c r="B151" s="640" t="s">
        <v>78</v>
      </c>
      <c r="C151" s="860" t="s">
        <v>56</v>
      </c>
      <c r="D151" s="863" t="s">
        <v>197</v>
      </c>
      <c r="E151" s="354"/>
      <c r="F151" s="333" t="s">
        <v>22</v>
      </c>
      <c r="G151" s="347">
        <v>2</v>
      </c>
      <c r="H151" s="347">
        <v>2</v>
      </c>
      <c r="I151" s="537">
        <v>0</v>
      </c>
      <c r="J151" s="347">
        <v>2</v>
      </c>
      <c r="K151" s="347">
        <v>3</v>
      </c>
      <c r="L151" s="501" t="s">
        <v>95</v>
      </c>
      <c r="M151" s="531">
        <v>3</v>
      </c>
      <c r="N151" s="531">
        <v>4</v>
      </c>
      <c r="O151" s="531">
        <v>5</v>
      </c>
    </row>
    <row r="152" spans="1:15" ht="15">
      <c r="A152" s="655"/>
      <c r="B152" s="678"/>
      <c r="C152" s="861"/>
      <c r="D152" s="864"/>
      <c r="E152" s="355"/>
      <c r="F152" s="331" t="s">
        <v>37</v>
      </c>
      <c r="G152" s="538">
        <v>1</v>
      </c>
      <c r="H152" s="538">
        <v>1</v>
      </c>
      <c r="I152" s="539">
        <v>0</v>
      </c>
      <c r="J152" s="538">
        <v>1</v>
      </c>
      <c r="K152" s="538">
        <v>1</v>
      </c>
      <c r="L152" s="895" t="s">
        <v>18</v>
      </c>
      <c r="M152" s="881">
        <v>200</v>
      </c>
      <c r="N152" s="881">
        <v>250</v>
      </c>
      <c r="O152" s="881">
        <v>300</v>
      </c>
    </row>
    <row r="153" spans="1:15" ht="15.75" thickBot="1">
      <c r="A153" s="656"/>
      <c r="B153" s="679"/>
      <c r="C153" s="862"/>
      <c r="D153" s="865"/>
      <c r="E153" s="356"/>
      <c r="F153" s="267" t="s">
        <v>19</v>
      </c>
      <c r="G153" s="534">
        <f>SUM(G151:G152)</f>
        <v>3</v>
      </c>
      <c r="H153" s="534">
        <f>SUM(H151:H152)</f>
        <v>3</v>
      </c>
      <c r="I153" s="535">
        <f>SUM(I151:I152)</f>
        <v>0</v>
      </c>
      <c r="J153" s="534">
        <f>SUM(J151:J152)</f>
        <v>3</v>
      </c>
      <c r="K153" s="534">
        <f>SUM(K151:K152)</f>
        <v>4</v>
      </c>
      <c r="L153" s="896"/>
      <c r="M153" s="883"/>
      <c r="N153" s="883"/>
      <c r="O153" s="883"/>
    </row>
    <row r="154" spans="1:15" ht="36.75" thickTop="1">
      <c r="A154" s="636" t="s">
        <v>56</v>
      </c>
      <c r="B154" s="640" t="s">
        <v>78</v>
      </c>
      <c r="C154" s="640" t="s">
        <v>78</v>
      </c>
      <c r="D154" s="953" t="s">
        <v>143</v>
      </c>
      <c r="E154" s="972"/>
      <c r="F154" s="12" t="s">
        <v>96</v>
      </c>
      <c r="G154" s="347">
        <v>0</v>
      </c>
      <c r="H154" s="347">
        <v>10</v>
      </c>
      <c r="I154" s="537">
        <v>0</v>
      </c>
      <c r="J154" s="347">
        <v>15</v>
      </c>
      <c r="K154" s="347">
        <v>15</v>
      </c>
      <c r="L154" s="501" t="s">
        <v>97</v>
      </c>
      <c r="M154" s="531">
        <v>1</v>
      </c>
      <c r="N154" s="531">
        <v>2</v>
      </c>
      <c r="O154" s="531">
        <v>2</v>
      </c>
    </row>
    <row r="155" spans="1:15" ht="48.75" thickBot="1">
      <c r="A155" s="656"/>
      <c r="B155" s="679"/>
      <c r="C155" s="679"/>
      <c r="D155" s="954"/>
      <c r="E155" s="973"/>
      <c r="F155" s="267" t="s">
        <v>19</v>
      </c>
      <c r="G155" s="332">
        <f>SUM(G154)</f>
        <v>0</v>
      </c>
      <c r="H155" s="332">
        <f>SUM(H154)</f>
        <v>10</v>
      </c>
      <c r="I155" s="464">
        <f>SUM(I154)</f>
        <v>0</v>
      </c>
      <c r="J155" s="332">
        <f>SUM(J154)</f>
        <v>15</v>
      </c>
      <c r="K155" s="332">
        <f>SUM(K154)</f>
        <v>15</v>
      </c>
      <c r="L155" s="540" t="s">
        <v>98</v>
      </c>
      <c r="M155" s="533">
        <v>30</v>
      </c>
      <c r="N155" s="533">
        <v>30</v>
      </c>
      <c r="O155" s="533">
        <v>45</v>
      </c>
    </row>
    <row r="156" spans="1:15" ht="16.5" thickBot="1" thickTop="1">
      <c r="A156" s="357" t="s">
        <v>56</v>
      </c>
      <c r="B156" s="358" t="s">
        <v>78</v>
      </c>
      <c r="C156" s="359"/>
      <c r="D156" s="993" t="s">
        <v>27</v>
      </c>
      <c r="E156" s="994"/>
      <c r="F156" s="995"/>
      <c r="G156" s="360">
        <f>G147+G150+G153+G155</f>
        <v>6</v>
      </c>
      <c r="H156" s="361">
        <f>H147+H150+H153+H155</f>
        <v>16</v>
      </c>
      <c r="I156" s="361">
        <f>I147+I150+I153+I155</f>
        <v>0</v>
      </c>
      <c r="J156" s="361">
        <f>J147+J150+J153+J155</f>
        <v>23</v>
      </c>
      <c r="K156" s="361">
        <f>K147+K150+K153+K155</f>
        <v>24</v>
      </c>
      <c r="L156" s="362"/>
      <c r="M156" s="363"/>
      <c r="N156" s="363"/>
      <c r="O156" s="364"/>
    </row>
    <row r="157" spans="1:15" ht="16.5" thickBot="1" thickTop="1">
      <c r="A157" s="365" t="s">
        <v>56</v>
      </c>
      <c r="B157" s="366"/>
      <c r="C157" s="367"/>
      <c r="D157" s="996" t="s">
        <v>99</v>
      </c>
      <c r="E157" s="997"/>
      <c r="F157" s="998"/>
      <c r="G157" s="368">
        <f>SUM(G105+G113+G130+G143+G156)</f>
        <v>30.5</v>
      </c>
      <c r="H157" s="369">
        <f>H156+H143+H130+H113+H105</f>
        <v>41</v>
      </c>
      <c r="I157" s="369">
        <f>I156+I143+I130+I113+I105</f>
        <v>0</v>
      </c>
      <c r="J157" s="369">
        <f>J156+J143+J130+J113+J105</f>
        <v>52.5</v>
      </c>
      <c r="K157" s="369">
        <f>K156+K143+K130+K113+K105</f>
        <v>56</v>
      </c>
      <c r="L157" s="370"/>
      <c r="M157" s="371"/>
      <c r="N157" s="371"/>
      <c r="O157" s="372"/>
    </row>
    <row r="158" spans="1:15" ht="16.5" thickBot="1" thickTop="1">
      <c r="A158" s="10" t="s">
        <v>13</v>
      </c>
      <c r="B158" s="999" t="s">
        <v>100</v>
      </c>
      <c r="C158" s="1000"/>
      <c r="D158" s="1000"/>
      <c r="E158" s="1000"/>
      <c r="F158" s="1001"/>
      <c r="G158" s="373">
        <f>G36+G65+G93+G157</f>
        <v>789.4</v>
      </c>
      <c r="H158" s="373">
        <f>H36+H65+H93+H157</f>
        <v>1042.5</v>
      </c>
      <c r="I158" s="373">
        <f>I36+I65+I93+I157</f>
        <v>0</v>
      </c>
      <c r="J158" s="373">
        <f>J36+J65+J93+J157</f>
        <v>1178.5</v>
      </c>
      <c r="K158" s="373">
        <f>K36+K65+K93+K157</f>
        <v>1174</v>
      </c>
      <c r="L158" s="1003"/>
      <c r="M158" s="1004"/>
      <c r="N158" s="1004"/>
      <c r="O158" s="1005"/>
    </row>
    <row r="159" spans="1:15" ht="16.5" thickBot="1" thickTop="1">
      <c r="A159" s="1006" t="s">
        <v>9</v>
      </c>
      <c r="B159" s="1007"/>
      <c r="C159" s="1007"/>
      <c r="D159" s="1007"/>
      <c r="E159" s="1007"/>
      <c r="F159" s="1008"/>
      <c r="G159" s="374"/>
      <c r="H159" s="374"/>
      <c r="I159" s="374"/>
      <c r="J159" s="374"/>
      <c r="K159" s="375"/>
      <c r="L159" s="374"/>
      <c r="M159" s="374"/>
      <c r="N159" s="374"/>
      <c r="O159" s="376"/>
    </row>
    <row r="160" spans="1:15" ht="15.75" thickTop="1">
      <c r="A160" s="1009" t="s">
        <v>54</v>
      </c>
      <c r="B160" s="1010"/>
      <c r="C160" s="1010"/>
      <c r="D160" s="1010"/>
      <c r="E160" s="1010"/>
      <c r="F160" s="1010"/>
      <c r="G160" s="377">
        <f>ABS(G48)</f>
        <v>0</v>
      </c>
      <c r="H160" s="377">
        <f>ABS(H48)</f>
        <v>100</v>
      </c>
      <c r="I160" s="377">
        <f>ABS(I48)</f>
        <v>0</v>
      </c>
      <c r="J160" s="377">
        <f>ABS(J48)</f>
        <v>250</v>
      </c>
      <c r="K160" s="377">
        <f>ABS(K48)</f>
        <v>250</v>
      </c>
      <c r="L160" s="378"/>
      <c r="M160" s="378"/>
      <c r="N160" s="378"/>
      <c r="O160" s="379"/>
    </row>
    <row r="161" spans="1:15" ht="15">
      <c r="A161" s="975" t="s">
        <v>17</v>
      </c>
      <c r="B161" s="976"/>
      <c r="C161" s="976"/>
      <c r="D161" s="976"/>
      <c r="E161" s="976"/>
      <c r="F161" s="977"/>
      <c r="G161" s="380">
        <f>ABS(G13+G29+G68+G70+G75+G78+G80+G84+G90+G96+G115+G121+G140+G145+G58+G61+G88)</f>
        <v>572.3</v>
      </c>
      <c r="H161" s="380">
        <f>ABS(H13+H29+H68+H70+H75+H78+H80+H84+H90+H96+H115+H121+H140+H145+H58+H61+H88)</f>
        <v>576.5</v>
      </c>
      <c r="I161" s="380">
        <f>ABS(I13+I29+I68+I70+I75+I78+I80+I84+I90+I96+I115+I121+I140+I145+I58+I61+I88)</f>
        <v>0</v>
      </c>
      <c r="J161" s="380">
        <f>ABS(J13+J29+J68+J70+J75+J78+J80+J84+J90+J96+J115+J121+J140+J145+J58+J61+J88)</f>
        <v>582.5</v>
      </c>
      <c r="K161" s="380">
        <f>ABS(K13+K29+K68+K70+K75+K78+K80+K84+K90+K96+K115+K121+K140+K145+K58+K61+K88)</f>
        <v>621</v>
      </c>
      <c r="L161" s="978"/>
      <c r="M161" s="979"/>
      <c r="N161" s="979"/>
      <c r="O161" s="980"/>
    </row>
    <row r="162" spans="1:15" ht="15">
      <c r="A162" s="975" t="s">
        <v>22</v>
      </c>
      <c r="B162" s="976"/>
      <c r="C162" s="976"/>
      <c r="D162" s="976"/>
      <c r="E162" s="976"/>
      <c r="F162" s="977"/>
      <c r="G162" s="381">
        <f>ABS(G15+G18+G23+G27+G39+G41+G44+G50+G52+G54+G62+G100+G97+G102+G107+G110+G118+G124+G141+G148+G151)</f>
        <v>177.6</v>
      </c>
      <c r="H162" s="381">
        <f>ABS(H15+H18+H23+H27+H39+H41+H44+H50+H52+H54+H62+H100+H97+H102+H107+H110+H118+H124+H141+H148+H151)</f>
        <v>316</v>
      </c>
      <c r="I162" s="381">
        <f>ABS(I15+I18+I23+I27+I39+I41+I44+I50+I52+I54+I62+I100+I97+I102+I107+I110+I118+I124+I141+I148+I151)</f>
        <v>0</v>
      </c>
      <c r="J162" s="381">
        <f>ABS(J15+J18+J23+J27+J39+J41+J44+J50+J52+J54+J62+J100+J97+J102+J107+J110+J118+J124+J141+J148+J151)</f>
        <v>285</v>
      </c>
      <c r="K162" s="381">
        <f>ABS(K15+K18+K23+K27+K39+K41+K44+K50+K52+K54+K62+K100+K97+K102+K107+K110+K118+K124+K141+K148+K151)</f>
        <v>239.5</v>
      </c>
      <c r="L162" s="981"/>
      <c r="M162" s="982"/>
      <c r="N162" s="982"/>
      <c r="O162" s="983"/>
    </row>
    <row r="163" spans="1:15" ht="15">
      <c r="A163" s="975" t="s">
        <v>25</v>
      </c>
      <c r="B163" s="976"/>
      <c r="C163" s="976"/>
      <c r="D163" s="976"/>
      <c r="E163" s="976"/>
      <c r="F163" s="977"/>
      <c r="G163" s="381">
        <f>ABS(G16+G19+G25+G28+G32+G42+G98+G103+G108+G111+G116+G119+G122+G125+G127+G132+G135+G138+G149)</f>
        <v>35</v>
      </c>
      <c r="H163" s="381">
        <f>ABS(H16+H19+H25+H28+H32+H42+H98+H103+H108+H111+H116+H119+H122+H125+H127+H132+H135+H138+H149)</f>
        <v>35.5</v>
      </c>
      <c r="I163" s="381">
        <f>ABS(I16+I19+I25+I28+I32+I42+I98+I103+I108+I111+I116+I119+I122+I125+I127+I132+I135+I138+I149)</f>
        <v>0</v>
      </c>
      <c r="J163" s="381">
        <f>ABS(J16+J19+J25+J28+J32+J42+J98+J103+J108+J111+J116+J119+J122+J125+J127+J132+J135+J138+J149)</f>
        <v>39</v>
      </c>
      <c r="K163" s="381">
        <f>ABS(K16+K19+K25+K28+K32+K42+K98+K103+K108+K111+K116+K119+K122+K125+K127+K132+K135+K138+K149)</f>
        <v>41</v>
      </c>
      <c r="L163" s="981"/>
      <c r="M163" s="982"/>
      <c r="N163" s="982"/>
      <c r="O163" s="983"/>
    </row>
    <row r="164" spans="1:15" ht="15">
      <c r="A164" s="382"/>
      <c r="B164" s="383"/>
      <c r="C164" s="383"/>
      <c r="D164" s="383"/>
      <c r="E164" s="383"/>
      <c r="F164" s="383" t="s">
        <v>61</v>
      </c>
      <c r="G164" s="384">
        <f>G59+G154</f>
        <v>0</v>
      </c>
      <c r="H164" s="384">
        <f>(H59+H154)</f>
        <v>10</v>
      </c>
      <c r="I164" s="384">
        <f>(I59+I154)</f>
        <v>0</v>
      </c>
      <c r="J164" s="384">
        <f>(J59+J154)</f>
        <v>15</v>
      </c>
      <c r="K164" s="384">
        <f>(K59+K154)</f>
        <v>15</v>
      </c>
      <c r="L164" s="385"/>
      <c r="M164" s="386"/>
      <c r="N164" s="386"/>
      <c r="O164" s="387"/>
    </row>
    <row r="165" spans="1:15" ht="15.75" thickBot="1">
      <c r="A165" s="1016" t="s">
        <v>37</v>
      </c>
      <c r="B165" s="1017"/>
      <c r="C165" s="1017"/>
      <c r="D165" s="1017"/>
      <c r="E165" s="1017"/>
      <c r="F165" s="1018"/>
      <c r="G165" s="388">
        <f>ABS(G24+G33+G128+G133+G136+G146+G152)</f>
        <v>4.5</v>
      </c>
      <c r="H165" s="388">
        <f>ABS(H24+H33+H128+H133+H136+H146+H152)</f>
        <v>4.5</v>
      </c>
      <c r="I165" s="388">
        <f>ABS(I24+I33+I128+I133+I136+I146+I152)</f>
        <v>0</v>
      </c>
      <c r="J165" s="388">
        <f>ABS(J24+J33+J128+J133+J136+J146+J152)</f>
        <v>7</v>
      </c>
      <c r="K165" s="388">
        <f>ABS(K24+K33+K128+K133+K136+K146+K152)</f>
        <v>7.5</v>
      </c>
      <c r="L165" s="1011"/>
      <c r="M165" s="1012"/>
      <c r="N165" s="1012"/>
      <c r="O165" s="1013"/>
    </row>
    <row r="166" spans="7:11" ht="15.75" thickTop="1">
      <c r="G166" s="389">
        <f>SUM(G160:G165)</f>
        <v>789.4</v>
      </c>
      <c r="H166" s="389">
        <f>SUM(H160:H165)</f>
        <v>1042.5</v>
      </c>
      <c r="I166" s="389">
        <f>SUM(I160:I165)</f>
        <v>0</v>
      </c>
      <c r="J166" s="443">
        <f>SUM(J160:J165)</f>
        <v>1178.5</v>
      </c>
      <c r="K166" s="443">
        <f>SUM(K160:K165)</f>
        <v>1174</v>
      </c>
    </row>
    <row r="167" spans="5:11" ht="15">
      <c r="E167" s="1014"/>
      <c r="F167" s="1014"/>
      <c r="G167" s="1014"/>
      <c r="H167" s="1014"/>
      <c r="I167" s="1014"/>
      <c r="J167" s="1014"/>
      <c r="K167" s="1014"/>
    </row>
    <row r="168" spans="5:11" ht="6" customHeight="1">
      <c r="E168" s="1014"/>
      <c r="F168" s="1014"/>
      <c r="G168" s="1014"/>
      <c r="H168" s="1014"/>
      <c r="I168" s="1014"/>
      <c r="J168" s="1014"/>
      <c r="K168" s="1014"/>
    </row>
    <row r="169" spans="1:15" ht="18" customHeight="1">
      <c r="A169" s="390"/>
      <c r="B169" s="390"/>
      <c r="C169" s="390"/>
      <c r="D169" s="390"/>
      <c r="E169" s="390"/>
      <c r="F169" s="390"/>
      <c r="G169" s="390"/>
      <c r="H169" s="390"/>
      <c r="I169" s="391"/>
      <c r="J169" s="392"/>
      <c r="K169" s="1015"/>
      <c r="L169" s="1015"/>
      <c r="M169" s="1015"/>
      <c r="N169" s="1015"/>
      <c r="O169" s="1015"/>
    </row>
    <row r="170" spans="1:15" ht="8.25" customHeight="1">
      <c r="A170" s="390"/>
      <c r="B170" s="390"/>
      <c r="C170" s="390"/>
      <c r="D170" s="390"/>
      <c r="E170" s="390"/>
      <c r="F170" s="390"/>
      <c r="G170" s="390"/>
      <c r="H170" s="390"/>
      <c r="I170" s="391"/>
      <c r="J170" s="392"/>
      <c r="K170" s="974"/>
      <c r="L170" s="974"/>
      <c r="M170" s="974"/>
      <c r="N170" s="974"/>
      <c r="O170" s="974"/>
    </row>
    <row r="171" spans="1:15" ht="36" customHeight="1">
      <c r="A171" s="390"/>
      <c r="B171" s="390"/>
      <c r="C171" s="390"/>
      <c r="D171" s="390"/>
      <c r="E171" s="390"/>
      <c r="F171" s="390"/>
      <c r="G171" s="390"/>
      <c r="H171" s="390"/>
      <c r="I171" s="391"/>
      <c r="J171" s="392"/>
      <c r="K171" s="974"/>
      <c r="L171" s="974"/>
      <c r="M171" s="974"/>
      <c r="N171" s="974"/>
      <c r="O171" s="974"/>
    </row>
    <row r="172" spans="1:15" ht="15.75">
      <c r="A172" s="1020"/>
      <c r="B172" s="1020"/>
      <c r="C172" s="1020"/>
      <c r="D172" s="1020"/>
      <c r="E172" s="1020"/>
      <c r="F172" s="1020"/>
      <c r="G172" s="1020"/>
      <c r="H172" s="1020"/>
      <c r="I172" s="391"/>
      <c r="J172" s="392"/>
      <c r="K172" s="393"/>
      <c r="L172" s="394"/>
      <c r="M172" s="394"/>
      <c r="N172" s="394"/>
      <c r="O172" s="394"/>
    </row>
    <row r="173" spans="1:15" ht="15.75">
      <c r="A173" s="393"/>
      <c r="B173" s="393"/>
      <c r="C173" s="392"/>
      <c r="D173" s="395"/>
      <c r="E173" s="395"/>
      <c r="F173" s="395"/>
      <c r="G173" s="391"/>
      <c r="H173" s="403"/>
      <c r="I173" s="396"/>
      <c r="J173" s="392"/>
      <c r="K173" s="397"/>
      <c r="L173"/>
      <c r="M173"/>
      <c r="N173"/>
      <c r="O173"/>
    </row>
    <row r="174" spans="1:15" ht="14.25" customHeight="1">
      <c r="A174" s="1021"/>
      <c r="B174" s="1021"/>
      <c r="C174" s="1021"/>
      <c r="D174" s="1021"/>
      <c r="E174" s="1021"/>
      <c r="F174" s="1021"/>
      <c r="G174" s="1022"/>
      <c r="H174" s="992"/>
      <c r="I174" s="992"/>
      <c r="J174" s="392"/>
      <c r="K174" s="397"/>
      <c r="L174"/>
      <c r="M174"/>
      <c r="N174"/>
      <c r="O174"/>
    </row>
    <row r="175" spans="1:15" ht="14.25" customHeight="1">
      <c r="A175" s="1021"/>
      <c r="B175" s="1021"/>
      <c r="C175" s="1021"/>
      <c r="D175" s="1021"/>
      <c r="E175" s="1021"/>
      <c r="F175" s="1021"/>
      <c r="G175" s="1022"/>
      <c r="H175" s="992"/>
      <c r="I175" s="992"/>
      <c r="J175" s="392"/>
      <c r="K175" s="397"/>
      <c r="L175"/>
      <c r="M175"/>
      <c r="N175"/>
      <c r="O175"/>
    </row>
    <row r="176" spans="1:15" ht="14.25" customHeight="1">
      <c r="A176" s="985"/>
      <c r="B176" s="986"/>
      <c r="C176" s="986"/>
      <c r="D176" s="986"/>
      <c r="E176" s="986"/>
      <c r="F176" s="986"/>
      <c r="G176" s="987"/>
      <c r="H176" s="988"/>
      <c r="I176" s="988"/>
      <c r="J176" s="392"/>
      <c r="K176" s="397"/>
      <c r="L176"/>
      <c r="M176"/>
      <c r="N176"/>
      <c r="O176"/>
    </row>
    <row r="177" spans="1:15" ht="14.25" customHeight="1">
      <c r="A177" s="985"/>
      <c r="B177" s="986"/>
      <c r="C177" s="986"/>
      <c r="D177" s="986"/>
      <c r="E177" s="986"/>
      <c r="F177" s="986"/>
      <c r="G177" s="987"/>
      <c r="H177" s="988"/>
      <c r="I177" s="988"/>
      <c r="J177" s="392"/>
      <c r="K177" s="393"/>
      <c r="L177"/>
      <c r="M177"/>
      <c r="N177"/>
      <c r="O177"/>
    </row>
    <row r="178" spans="1:15" ht="15.75">
      <c r="A178" s="398"/>
      <c r="B178" s="1019"/>
      <c r="C178" s="1019"/>
      <c r="D178" s="1019"/>
      <c r="E178" s="1019"/>
      <c r="F178" s="1019"/>
      <c r="G178" s="404"/>
      <c r="H178" s="405"/>
      <c r="I178" s="405"/>
      <c r="J178" s="392"/>
      <c r="K178" s="393"/>
      <c r="L178"/>
      <c r="M178"/>
      <c r="N178"/>
      <c r="O178"/>
    </row>
    <row r="179" spans="1:15" ht="15.75">
      <c r="A179" s="398"/>
      <c r="B179" s="991"/>
      <c r="C179" s="991"/>
      <c r="D179" s="991"/>
      <c r="E179" s="991"/>
      <c r="F179" s="991"/>
      <c r="G179" s="404"/>
      <c r="H179" s="406"/>
      <c r="I179" s="406"/>
      <c r="J179" s="392"/>
      <c r="K179" s="393"/>
      <c r="L179"/>
      <c r="M179"/>
      <c r="N179"/>
      <c r="O179"/>
    </row>
    <row r="180" spans="1:15" ht="15.75">
      <c r="A180" s="398"/>
      <c r="B180" s="991"/>
      <c r="C180" s="991"/>
      <c r="D180" s="991"/>
      <c r="E180" s="991"/>
      <c r="F180" s="991"/>
      <c r="G180" s="404"/>
      <c r="H180" s="405"/>
      <c r="I180" s="405"/>
      <c r="J180" s="392"/>
      <c r="K180" s="393"/>
      <c r="L180"/>
      <c r="M180"/>
      <c r="N180"/>
      <c r="O180"/>
    </row>
    <row r="181" spans="1:15" ht="15.75">
      <c r="A181" s="398"/>
      <c r="B181" s="989"/>
      <c r="C181" s="989"/>
      <c r="D181" s="989"/>
      <c r="E181" s="989"/>
      <c r="F181" s="989"/>
      <c r="G181" s="404"/>
      <c r="H181" s="406"/>
      <c r="I181" s="406"/>
      <c r="J181" s="392"/>
      <c r="K181" s="393"/>
      <c r="L181"/>
      <c r="M181"/>
      <c r="N181"/>
      <c r="O181"/>
    </row>
    <row r="182" spans="1:15" ht="15.75">
      <c r="A182" s="398"/>
      <c r="B182" s="991"/>
      <c r="C182" s="991"/>
      <c r="D182" s="991"/>
      <c r="E182" s="991"/>
      <c r="F182" s="991"/>
      <c r="G182" s="407"/>
      <c r="H182" s="408"/>
      <c r="I182" s="405"/>
      <c r="J182" s="392"/>
      <c r="K182" s="393"/>
      <c r="L182"/>
      <c r="M182"/>
      <c r="N182"/>
      <c r="O182"/>
    </row>
    <row r="183" spans="1:15" ht="15.75">
      <c r="A183" s="398"/>
      <c r="B183" s="991"/>
      <c r="C183" s="991"/>
      <c r="D183" s="991"/>
      <c r="E183" s="991"/>
      <c r="F183" s="991"/>
      <c r="G183" s="407"/>
      <c r="H183" s="408"/>
      <c r="I183" s="405"/>
      <c r="J183" s="392"/>
      <c r="K183" s="393"/>
      <c r="L183"/>
      <c r="M183"/>
      <c r="N183"/>
      <c r="O183"/>
    </row>
    <row r="184" spans="1:15" ht="15.75">
      <c r="A184" s="398"/>
      <c r="B184" s="991"/>
      <c r="C184" s="991"/>
      <c r="D184" s="991"/>
      <c r="E184" s="991"/>
      <c r="F184" s="991"/>
      <c r="G184" s="407"/>
      <c r="H184" s="408"/>
      <c r="I184" s="405"/>
      <c r="J184" s="392"/>
      <c r="K184" s="393"/>
      <c r="L184"/>
      <c r="M184"/>
      <c r="N184"/>
      <c r="O184"/>
    </row>
    <row r="185" spans="1:15" ht="15.75">
      <c r="A185" s="398"/>
      <c r="B185" s="991"/>
      <c r="C185" s="991"/>
      <c r="D185" s="991"/>
      <c r="E185" s="991"/>
      <c r="F185" s="991"/>
      <c r="G185" s="407"/>
      <c r="H185" s="408"/>
      <c r="I185" s="405"/>
      <c r="J185" s="392"/>
      <c r="K185" s="393"/>
      <c r="L185"/>
      <c r="M185"/>
      <c r="N185"/>
      <c r="O185"/>
    </row>
    <row r="186" spans="1:15" ht="15.75">
      <c r="A186" s="399"/>
      <c r="B186" s="990"/>
      <c r="C186" s="990"/>
      <c r="D186" s="990"/>
      <c r="E186" s="990"/>
      <c r="F186" s="990"/>
      <c r="G186" s="410"/>
      <c r="H186" s="411"/>
      <c r="I186" s="411"/>
      <c r="J186" s="392"/>
      <c r="K186" s="393"/>
      <c r="L186"/>
      <c r="M186"/>
      <c r="N186"/>
      <c r="O186"/>
    </row>
    <row r="187" spans="1:15" ht="15.75">
      <c r="A187" s="398"/>
      <c r="B187" s="984"/>
      <c r="C187" s="984"/>
      <c r="D187" s="984"/>
      <c r="E187" s="984"/>
      <c r="F187" s="984"/>
      <c r="G187" s="404"/>
      <c r="H187" s="405"/>
      <c r="I187" s="405"/>
      <c r="J187" s="392"/>
      <c r="K187" s="393"/>
      <c r="L187"/>
      <c r="M187"/>
      <c r="N187"/>
      <c r="O187"/>
    </row>
    <row r="188" spans="1:15" ht="15.75">
      <c r="A188" s="398"/>
      <c r="B188" s="989"/>
      <c r="C188" s="989"/>
      <c r="D188" s="989"/>
      <c r="E188" s="989"/>
      <c r="F188" s="989"/>
      <c r="G188" s="404"/>
      <c r="H188" s="406"/>
      <c r="I188" s="406"/>
      <c r="J188" s="392"/>
      <c r="K188" s="393"/>
      <c r="L188"/>
      <c r="M188"/>
      <c r="N188"/>
      <c r="O188"/>
    </row>
    <row r="189" spans="1:15" ht="15.75">
      <c r="A189" s="398"/>
      <c r="B189" s="989"/>
      <c r="C189" s="989"/>
      <c r="D189" s="989"/>
      <c r="E189" s="989"/>
      <c r="F189" s="989"/>
      <c r="G189" s="404"/>
      <c r="H189" s="405"/>
      <c r="I189" s="405"/>
      <c r="J189" s="392"/>
      <c r="K189" s="393"/>
      <c r="L189"/>
      <c r="M189"/>
      <c r="N189"/>
      <c r="O189"/>
    </row>
    <row r="190" spans="1:15" ht="15.75">
      <c r="A190" s="398"/>
      <c r="B190" s="989"/>
      <c r="C190" s="989"/>
      <c r="D190" s="989"/>
      <c r="E190" s="989"/>
      <c r="F190" s="989"/>
      <c r="G190" s="404"/>
      <c r="H190" s="406"/>
      <c r="I190" s="406"/>
      <c r="J190" s="392"/>
      <c r="K190" s="393"/>
      <c r="L190"/>
      <c r="M190"/>
      <c r="N190"/>
      <c r="O190"/>
    </row>
    <row r="191" spans="1:15" ht="15.75">
      <c r="A191" s="398"/>
      <c r="B191" s="984"/>
      <c r="C191" s="984"/>
      <c r="D191" s="984"/>
      <c r="E191" s="984"/>
      <c r="F191" s="984"/>
      <c r="G191" s="407"/>
      <c r="H191" s="408"/>
      <c r="I191" s="408"/>
      <c r="J191" s="392"/>
      <c r="K191" s="393"/>
      <c r="L191"/>
      <c r="M191"/>
      <c r="N191"/>
      <c r="O191"/>
    </row>
    <row r="192" spans="1:15" ht="15.75">
      <c r="A192" s="399"/>
      <c r="B192" s="987"/>
      <c r="C192" s="987"/>
      <c r="D192" s="987"/>
      <c r="E192" s="987"/>
      <c r="F192" s="987"/>
      <c r="G192" s="409"/>
      <c r="H192" s="409"/>
      <c r="I192" s="409"/>
      <c r="J192" s="400"/>
      <c r="K192"/>
      <c r="L192"/>
      <c r="M192"/>
      <c r="N192"/>
      <c r="O192"/>
    </row>
    <row r="193" spans="1:9" ht="15">
      <c r="A193" s="401"/>
      <c r="B193" s="401"/>
      <c r="C193" s="401"/>
      <c r="D193" s="401"/>
      <c r="E193" s="401"/>
      <c r="F193" s="402"/>
      <c r="G193" s="401"/>
      <c r="H193" s="401"/>
      <c r="I193" s="401"/>
    </row>
  </sheetData>
  <sheetProtection/>
  <mergeCells count="328">
    <mergeCell ref="E167:K168"/>
    <mergeCell ref="K169:O169"/>
    <mergeCell ref="A165:F165"/>
    <mergeCell ref="I176:I177"/>
    <mergeCell ref="B178:F178"/>
    <mergeCell ref="A172:H172"/>
    <mergeCell ref="A174:F175"/>
    <mergeCell ref="G174:G175"/>
    <mergeCell ref="H174:H175"/>
    <mergeCell ref="I174:I175"/>
    <mergeCell ref="D156:F156"/>
    <mergeCell ref="D157:F157"/>
    <mergeCell ref="B158:F158"/>
    <mergeCell ref="C143:F143"/>
    <mergeCell ref="C144:N144"/>
    <mergeCell ref="L158:O158"/>
    <mergeCell ref="A159:F159"/>
    <mergeCell ref="A160:F160"/>
    <mergeCell ref="D151:D153"/>
    <mergeCell ref="B186:F186"/>
    <mergeCell ref="B183:F183"/>
    <mergeCell ref="B184:F184"/>
    <mergeCell ref="B181:F181"/>
    <mergeCell ref="B182:F182"/>
    <mergeCell ref="B179:F179"/>
    <mergeCell ref="B180:F180"/>
    <mergeCell ref="B185:F185"/>
    <mergeCell ref="B191:F191"/>
    <mergeCell ref="A176:A177"/>
    <mergeCell ref="B176:F177"/>
    <mergeCell ref="G176:G177"/>
    <mergeCell ref="H176:H177"/>
    <mergeCell ref="B192:F192"/>
    <mergeCell ref="B189:F189"/>
    <mergeCell ref="B190:F190"/>
    <mergeCell ref="B187:F187"/>
    <mergeCell ref="B188:F188"/>
    <mergeCell ref="M152:M153"/>
    <mergeCell ref="K170:O171"/>
    <mergeCell ref="A161:F161"/>
    <mergeCell ref="L161:O161"/>
    <mergeCell ref="A162:F162"/>
    <mergeCell ref="L162:O162"/>
    <mergeCell ref="A163:F163"/>
    <mergeCell ref="L163:O163"/>
    <mergeCell ref="N152:N153"/>
    <mergeCell ref="L165:O165"/>
    <mergeCell ref="O152:O153"/>
    <mergeCell ref="A154:A155"/>
    <mergeCell ref="B154:B155"/>
    <mergeCell ref="C154:C155"/>
    <mergeCell ref="D154:D155"/>
    <mergeCell ref="E154:E155"/>
    <mergeCell ref="A151:A153"/>
    <mergeCell ref="B151:B153"/>
    <mergeCell ref="C151:C153"/>
    <mergeCell ref="L152:L153"/>
    <mergeCell ref="B145:B147"/>
    <mergeCell ref="C145:C147"/>
    <mergeCell ref="D145:D147"/>
    <mergeCell ref="L146:L147"/>
    <mergeCell ref="M146:M147"/>
    <mergeCell ref="N146:N147"/>
    <mergeCell ref="O146:O147"/>
    <mergeCell ref="A148:A150"/>
    <mergeCell ref="B148:B150"/>
    <mergeCell ref="C148:C150"/>
    <mergeCell ref="D148:D150"/>
    <mergeCell ref="L149:L150"/>
    <mergeCell ref="M149:M150"/>
    <mergeCell ref="N149:N150"/>
    <mergeCell ref="O149:O150"/>
    <mergeCell ref="A145:A147"/>
    <mergeCell ref="C130:F130"/>
    <mergeCell ref="C131:D131"/>
    <mergeCell ref="D132:D134"/>
    <mergeCell ref="A135:A137"/>
    <mergeCell ref="B135:B137"/>
    <mergeCell ref="C135:C137"/>
    <mergeCell ref="D135:D137"/>
    <mergeCell ref="B138:B139"/>
    <mergeCell ref="C138:C139"/>
    <mergeCell ref="D138:D139"/>
    <mergeCell ref="A140:A142"/>
    <mergeCell ref="B140:B142"/>
    <mergeCell ref="C140:C142"/>
    <mergeCell ref="D140:D142"/>
    <mergeCell ref="A138:A139"/>
    <mergeCell ref="O124:O126"/>
    <mergeCell ref="A127:A129"/>
    <mergeCell ref="B127:B129"/>
    <mergeCell ref="C127:C129"/>
    <mergeCell ref="D127:D129"/>
    <mergeCell ref="L127:L128"/>
    <mergeCell ref="M127:M128"/>
    <mergeCell ref="N127:N128"/>
    <mergeCell ref="O127:O128"/>
    <mergeCell ref="A121:A123"/>
    <mergeCell ref="B121:B123"/>
    <mergeCell ref="C121:C123"/>
    <mergeCell ref="D121:D123"/>
    <mergeCell ref="E121:E129"/>
    <mergeCell ref="L121:L123"/>
    <mergeCell ref="M121:M123"/>
    <mergeCell ref="N121:N123"/>
    <mergeCell ref="O121:O123"/>
    <mergeCell ref="A124:A126"/>
    <mergeCell ref="B124:B126"/>
    <mergeCell ref="C124:C126"/>
    <mergeCell ref="D124:D126"/>
    <mergeCell ref="L124:L126"/>
    <mergeCell ref="M124:M126"/>
    <mergeCell ref="N124:N126"/>
    <mergeCell ref="N111:N112"/>
    <mergeCell ref="O111:O112"/>
    <mergeCell ref="C113:F113"/>
    <mergeCell ref="C114:N114"/>
    <mergeCell ref="A115:A117"/>
    <mergeCell ref="B115:B117"/>
    <mergeCell ref="C115:C117"/>
    <mergeCell ref="D115:D117"/>
    <mergeCell ref="L116:L117"/>
    <mergeCell ref="M116:M117"/>
    <mergeCell ref="N116:N117"/>
    <mergeCell ref="O116:O117"/>
    <mergeCell ref="A118:A120"/>
    <mergeCell ref="B118:B120"/>
    <mergeCell ref="C118:C120"/>
    <mergeCell ref="D118:D120"/>
    <mergeCell ref="L108:L109"/>
    <mergeCell ref="M108:M109"/>
    <mergeCell ref="N108:N109"/>
    <mergeCell ref="O108:O109"/>
    <mergeCell ref="A110:A112"/>
    <mergeCell ref="B110:B112"/>
    <mergeCell ref="C110:C112"/>
    <mergeCell ref="D110:D112"/>
    <mergeCell ref="L111:L112"/>
    <mergeCell ref="M111:M112"/>
    <mergeCell ref="M102:M104"/>
    <mergeCell ref="N102:N104"/>
    <mergeCell ref="O102:O104"/>
    <mergeCell ref="C105:F105"/>
    <mergeCell ref="C106:N106"/>
    <mergeCell ref="A107:A109"/>
    <mergeCell ref="B107:B109"/>
    <mergeCell ref="C107:C109"/>
    <mergeCell ref="D107:D109"/>
    <mergeCell ref="E107:E109"/>
    <mergeCell ref="M96:M97"/>
    <mergeCell ref="N96:N97"/>
    <mergeCell ref="O96:O97"/>
    <mergeCell ref="L98:L99"/>
    <mergeCell ref="M98:M99"/>
    <mergeCell ref="N98:N99"/>
    <mergeCell ref="O98:O99"/>
    <mergeCell ref="A100:A101"/>
    <mergeCell ref="B100:B101"/>
    <mergeCell ref="C100:C101"/>
    <mergeCell ref="D100:D101"/>
    <mergeCell ref="D102:D104"/>
    <mergeCell ref="L102:L104"/>
    <mergeCell ref="L90:L91"/>
    <mergeCell ref="C92:F92"/>
    <mergeCell ref="B93:F93"/>
    <mergeCell ref="B94:O94"/>
    <mergeCell ref="C95:N95"/>
    <mergeCell ref="A96:A99"/>
    <mergeCell ref="B96:B99"/>
    <mergeCell ref="C96:C99"/>
    <mergeCell ref="D96:D99"/>
    <mergeCell ref="L96:L97"/>
    <mergeCell ref="A90:A91"/>
    <mergeCell ref="B90:B91"/>
    <mergeCell ref="C90:C91"/>
    <mergeCell ref="D90:D91"/>
    <mergeCell ref="E90:E91"/>
    <mergeCell ref="J84:J86"/>
    <mergeCell ref="D82:E82"/>
    <mergeCell ref="D83:O83"/>
    <mergeCell ref="D84:D87"/>
    <mergeCell ref="F84:F86"/>
    <mergeCell ref="G84:G86"/>
    <mergeCell ref="D88:D89"/>
    <mergeCell ref="K84:K86"/>
    <mergeCell ref="L84:L86"/>
    <mergeCell ref="M84:M86"/>
    <mergeCell ref="N84:N86"/>
    <mergeCell ref="O84:O86"/>
    <mergeCell ref="H84:H86"/>
    <mergeCell ref="I84:I86"/>
    <mergeCell ref="K75:K76"/>
    <mergeCell ref="L76:L77"/>
    <mergeCell ref="A78:A79"/>
    <mergeCell ref="B78:B79"/>
    <mergeCell ref="C78:C79"/>
    <mergeCell ref="D78:D79"/>
    <mergeCell ref="L78:L79"/>
    <mergeCell ref="I75:I76"/>
    <mergeCell ref="J75:J76"/>
    <mergeCell ref="G75:G76"/>
    <mergeCell ref="I70:I71"/>
    <mergeCell ref="G70:G71"/>
    <mergeCell ref="J70:J71"/>
    <mergeCell ref="B70:B72"/>
    <mergeCell ref="C70:C72"/>
    <mergeCell ref="D70:D72"/>
    <mergeCell ref="E70:E72"/>
    <mergeCell ref="F70:F71"/>
    <mergeCell ref="H75:H76"/>
    <mergeCell ref="K70:K71"/>
    <mergeCell ref="C73:F73"/>
    <mergeCell ref="C74:N74"/>
    <mergeCell ref="A75:A77"/>
    <mergeCell ref="B75:B77"/>
    <mergeCell ref="C75:C77"/>
    <mergeCell ref="D75:D77"/>
    <mergeCell ref="F75:F76"/>
    <mergeCell ref="H70:H71"/>
    <mergeCell ref="A70:A72"/>
    <mergeCell ref="A61:A63"/>
    <mergeCell ref="B61:B63"/>
    <mergeCell ref="C61:C63"/>
    <mergeCell ref="D61:D63"/>
    <mergeCell ref="C64:F64"/>
    <mergeCell ref="B65:F65"/>
    <mergeCell ref="D50:D51"/>
    <mergeCell ref="E50:E51"/>
    <mergeCell ref="L50:L51"/>
    <mergeCell ref="B66:O66"/>
    <mergeCell ref="C67:N67"/>
    <mergeCell ref="A68:A69"/>
    <mergeCell ref="B68:B69"/>
    <mergeCell ref="C68:C69"/>
    <mergeCell ref="D68:D69"/>
    <mergeCell ref="L68:L69"/>
    <mergeCell ref="M50:M51"/>
    <mergeCell ref="N50:N51"/>
    <mergeCell ref="O50:O51"/>
    <mergeCell ref="A52:A53"/>
    <mergeCell ref="B52:B53"/>
    <mergeCell ref="C52:C53"/>
    <mergeCell ref="D52:D53"/>
    <mergeCell ref="A50:A51"/>
    <mergeCell ref="B50:B51"/>
    <mergeCell ref="C50:C51"/>
    <mergeCell ref="A54:A55"/>
    <mergeCell ref="B54:B55"/>
    <mergeCell ref="C54:C55"/>
    <mergeCell ref="D54:D55"/>
    <mergeCell ref="D56:F56"/>
    <mergeCell ref="C57:O57"/>
    <mergeCell ref="D39:D40"/>
    <mergeCell ref="A41:A42"/>
    <mergeCell ref="B41:B42"/>
    <mergeCell ref="C41:C42"/>
    <mergeCell ref="D41:D42"/>
    <mergeCell ref="A44:A45"/>
    <mergeCell ref="B44:B45"/>
    <mergeCell ref="C44:C45"/>
    <mergeCell ref="D44:D45"/>
    <mergeCell ref="C46:F46"/>
    <mergeCell ref="C47:O47"/>
    <mergeCell ref="A48:A49"/>
    <mergeCell ref="B48:B49"/>
    <mergeCell ref="C48:C49"/>
    <mergeCell ref="D48:D49"/>
    <mergeCell ref="B36:F36"/>
    <mergeCell ref="B37:O37"/>
    <mergeCell ref="C38:O38"/>
    <mergeCell ref="M32:M33"/>
    <mergeCell ref="N28:N29"/>
    <mergeCell ref="O28:O29"/>
    <mergeCell ref="D27:D31"/>
    <mergeCell ref="E27:E31"/>
    <mergeCell ref="L28:L29"/>
    <mergeCell ref="N32:N33"/>
    <mergeCell ref="O32:O33"/>
    <mergeCell ref="C35:F35"/>
    <mergeCell ref="M28:M29"/>
    <mergeCell ref="A32:A34"/>
    <mergeCell ref="B32:B34"/>
    <mergeCell ref="C32:C34"/>
    <mergeCell ref="D32:D34"/>
    <mergeCell ref="E32:E34"/>
    <mergeCell ref="L32:L33"/>
    <mergeCell ref="A27:A31"/>
    <mergeCell ref="B27:B31"/>
    <mergeCell ref="C27:C31"/>
    <mergeCell ref="D15:D17"/>
    <mergeCell ref="A18:A20"/>
    <mergeCell ref="B18:B20"/>
    <mergeCell ref="C18:C20"/>
    <mergeCell ref="D18:D20"/>
    <mergeCell ref="E18:E20"/>
    <mergeCell ref="C21:F21"/>
    <mergeCell ref="C22:O22"/>
    <mergeCell ref="A23:A26"/>
    <mergeCell ref="B23:B26"/>
    <mergeCell ref="C23:C26"/>
    <mergeCell ref="D23:D26"/>
    <mergeCell ref="E23:E26"/>
    <mergeCell ref="I6:I8"/>
    <mergeCell ref="A9:O9"/>
    <mergeCell ref="A10:O10"/>
    <mergeCell ref="B11:O11"/>
    <mergeCell ref="C12:O12"/>
    <mergeCell ref="A13:A14"/>
    <mergeCell ref="B13:B14"/>
    <mergeCell ref="C13:C14"/>
    <mergeCell ref="D13:D14"/>
    <mergeCell ref="E13:E14"/>
    <mergeCell ref="C6:C8"/>
    <mergeCell ref="D6:D8"/>
    <mergeCell ref="E6:E8"/>
    <mergeCell ref="F6:F8"/>
    <mergeCell ref="G6:G8"/>
    <mergeCell ref="H6:H8"/>
    <mergeCell ref="L7:L8"/>
    <mergeCell ref="M7:O7"/>
    <mergeCell ref="J6:J8"/>
    <mergeCell ref="K6:K8"/>
    <mergeCell ref="L6:O6"/>
    <mergeCell ref="K1:O2"/>
    <mergeCell ref="A3:O3"/>
    <mergeCell ref="A4:O4"/>
    <mergeCell ref="A6:A8"/>
    <mergeCell ref="B6:B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6">
      <selection activeCell="J16" sqref="J16:K16"/>
    </sheetView>
  </sheetViews>
  <sheetFormatPr defaultColWidth="9.140625" defaultRowHeight="15"/>
  <sheetData>
    <row r="2" spans="1:11" ht="15">
      <c r="A2" s="1035" t="s">
        <v>144</v>
      </c>
      <c r="B2" s="1035"/>
      <c r="C2" s="1035"/>
      <c r="D2" s="1035"/>
      <c r="E2" s="1035"/>
      <c r="F2" s="1035"/>
      <c r="G2" s="1035"/>
      <c r="H2" s="1035"/>
      <c r="I2" s="1035"/>
      <c r="J2" s="1035"/>
      <c r="K2" s="392"/>
    </row>
    <row r="3" spans="1:11" ht="19.5" customHeight="1">
      <c r="A3" s="444"/>
      <c r="B3" s="444"/>
      <c r="C3" s="445"/>
      <c r="D3" s="446"/>
      <c r="E3" s="446"/>
      <c r="F3" s="446"/>
      <c r="G3" s="446"/>
      <c r="H3" s="447"/>
      <c r="I3" s="1036" t="s">
        <v>145</v>
      </c>
      <c r="J3" s="1036"/>
      <c r="K3" s="448"/>
    </row>
    <row r="4" spans="1:11" ht="15">
      <c r="A4" s="1037" t="s">
        <v>146</v>
      </c>
      <c r="B4" s="1037"/>
      <c r="C4" s="1037"/>
      <c r="D4" s="1037"/>
      <c r="E4" s="1037"/>
      <c r="F4" s="1037"/>
      <c r="G4" s="1037"/>
      <c r="H4" s="1038" t="s">
        <v>104</v>
      </c>
      <c r="I4" s="1033" t="s">
        <v>147</v>
      </c>
      <c r="J4" s="1033" t="s">
        <v>148</v>
      </c>
      <c r="K4" s="1033"/>
    </row>
    <row r="5" spans="1:11" ht="48.75" customHeight="1">
      <c r="A5" s="1037"/>
      <c r="B5" s="1037"/>
      <c r="C5" s="1037"/>
      <c r="D5" s="1037"/>
      <c r="E5" s="1037"/>
      <c r="F5" s="1037"/>
      <c r="G5" s="1037"/>
      <c r="H5" s="1038"/>
      <c r="I5" s="1033"/>
      <c r="J5" s="1033"/>
      <c r="K5" s="1033"/>
    </row>
    <row r="6" spans="1:11" ht="15">
      <c r="A6" s="449" t="s">
        <v>149</v>
      </c>
      <c r="B6" s="1023" t="s">
        <v>150</v>
      </c>
      <c r="C6" s="1023"/>
      <c r="D6" s="1023"/>
      <c r="E6" s="1023"/>
      <c r="F6" s="1023"/>
      <c r="G6" s="1023"/>
      <c r="H6" s="450">
        <v>784.9</v>
      </c>
      <c r="I6" s="451">
        <v>1038</v>
      </c>
      <c r="J6" s="1024"/>
      <c r="K6" s="1024"/>
    </row>
    <row r="7" spans="1:11" ht="15">
      <c r="A7" s="452" t="s">
        <v>151</v>
      </c>
      <c r="B7" s="1034" t="s">
        <v>152</v>
      </c>
      <c r="C7" s="1034"/>
      <c r="D7" s="1034"/>
      <c r="E7" s="1034"/>
      <c r="F7" s="1034"/>
      <c r="G7" s="1034"/>
      <c r="H7" s="453">
        <v>177.6</v>
      </c>
      <c r="I7" s="454">
        <v>316</v>
      </c>
      <c r="J7" s="1031"/>
      <c r="K7" s="1031"/>
    </row>
    <row r="8" spans="1:11" ht="15">
      <c r="A8" s="455" t="s">
        <v>153</v>
      </c>
      <c r="B8" s="1030" t="s">
        <v>154</v>
      </c>
      <c r="C8" s="1030"/>
      <c r="D8" s="1030"/>
      <c r="E8" s="1030"/>
      <c r="F8" s="1030"/>
      <c r="G8" s="1030"/>
      <c r="H8" s="453">
        <v>0</v>
      </c>
      <c r="I8" s="456">
        <v>0</v>
      </c>
      <c r="J8" s="1033"/>
      <c r="K8" s="1033"/>
    </row>
    <row r="9" spans="1:11" ht="15">
      <c r="A9" s="455" t="s">
        <v>155</v>
      </c>
      <c r="B9" s="1030" t="s">
        <v>156</v>
      </c>
      <c r="C9" s="1030"/>
      <c r="D9" s="1030"/>
      <c r="E9" s="1030"/>
      <c r="F9" s="1030"/>
      <c r="G9" s="1030"/>
      <c r="H9" s="453">
        <v>0</v>
      </c>
      <c r="I9" s="454">
        <v>0</v>
      </c>
      <c r="J9" s="1031"/>
      <c r="K9" s="1031"/>
    </row>
    <row r="10" spans="1:11" ht="15">
      <c r="A10" s="455" t="s">
        <v>157</v>
      </c>
      <c r="B10" s="1032" t="s">
        <v>158</v>
      </c>
      <c r="C10" s="1032"/>
      <c r="D10" s="1032"/>
      <c r="E10" s="1032"/>
      <c r="F10" s="1032"/>
      <c r="G10" s="1032"/>
      <c r="H10" s="453">
        <v>572.3</v>
      </c>
      <c r="I10" s="456">
        <v>576.5</v>
      </c>
      <c r="J10" s="1033"/>
      <c r="K10" s="1033"/>
    </row>
    <row r="11" spans="1:11" ht="15">
      <c r="A11" s="455" t="s">
        <v>159</v>
      </c>
      <c r="B11" s="1030" t="s">
        <v>160</v>
      </c>
      <c r="C11" s="1030"/>
      <c r="D11" s="1030"/>
      <c r="E11" s="1030"/>
      <c r="F11" s="1030"/>
      <c r="G11" s="1030"/>
      <c r="H11" s="457">
        <v>0</v>
      </c>
      <c r="I11" s="458">
        <v>0</v>
      </c>
      <c r="J11" s="1031"/>
      <c r="K11" s="1031"/>
    </row>
    <row r="12" spans="1:11" ht="15">
      <c r="A12" s="455" t="s">
        <v>161</v>
      </c>
      <c r="B12" s="1030" t="s">
        <v>162</v>
      </c>
      <c r="C12" s="1030"/>
      <c r="D12" s="1030"/>
      <c r="E12" s="1030"/>
      <c r="F12" s="1030"/>
      <c r="G12" s="1030"/>
      <c r="H12" s="457">
        <v>0</v>
      </c>
      <c r="I12" s="458">
        <v>0</v>
      </c>
      <c r="J12" s="1031"/>
      <c r="K12" s="1031"/>
    </row>
    <row r="13" spans="1:11" ht="15">
      <c r="A13" s="455" t="s">
        <v>163</v>
      </c>
      <c r="B13" s="1030" t="s">
        <v>164</v>
      </c>
      <c r="C13" s="1030"/>
      <c r="D13" s="1030"/>
      <c r="E13" s="1030"/>
      <c r="F13" s="1030"/>
      <c r="G13" s="1030"/>
      <c r="H13" s="457">
        <v>0</v>
      </c>
      <c r="I13" s="458">
        <v>100</v>
      </c>
      <c r="J13" s="1031"/>
      <c r="K13" s="1031"/>
    </row>
    <row r="14" spans="1:11" ht="15">
      <c r="A14" s="455" t="s">
        <v>165</v>
      </c>
      <c r="B14" s="1030" t="s">
        <v>166</v>
      </c>
      <c r="C14" s="1030"/>
      <c r="D14" s="1030"/>
      <c r="E14" s="1030"/>
      <c r="F14" s="1030"/>
      <c r="G14" s="1030"/>
      <c r="H14" s="457">
        <v>0</v>
      </c>
      <c r="I14" s="458">
        <v>0</v>
      </c>
      <c r="J14" s="1031"/>
      <c r="K14" s="1031"/>
    </row>
    <row r="15" spans="1:11" ht="15">
      <c r="A15" s="455" t="s">
        <v>167</v>
      </c>
      <c r="B15" s="1030" t="s">
        <v>168</v>
      </c>
      <c r="C15" s="1030"/>
      <c r="D15" s="1030"/>
      <c r="E15" s="1030"/>
      <c r="F15" s="1030"/>
      <c r="G15" s="1030"/>
      <c r="H15" s="457">
        <v>0</v>
      </c>
      <c r="I15" s="458">
        <v>0</v>
      </c>
      <c r="J15" s="1031"/>
      <c r="K15" s="1031"/>
    </row>
    <row r="16" spans="1:11" ht="15">
      <c r="A16" s="455" t="s">
        <v>169</v>
      </c>
      <c r="B16" s="1030" t="s">
        <v>170</v>
      </c>
      <c r="C16" s="1030"/>
      <c r="D16" s="1030"/>
      <c r="E16" s="1030"/>
      <c r="F16" s="1030"/>
      <c r="G16" s="1030"/>
      <c r="H16" s="457">
        <v>35</v>
      </c>
      <c r="I16" s="458">
        <v>35.5</v>
      </c>
      <c r="J16" s="1031"/>
      <c r="K16" s="1031"/>
    </row>
    <row r="17" spans="1:11" ht="15">
      <c r="A17" s="455" t="s">
        <v>171</v>
      </c>
      <c r="B17" s="1030" t="s">
        <v>172</v>
      </c>
      <c r="C17" s="1030"/>
      <c r="D17" s="1030"/>
      <c r="E17" s="1030"/>
      <c r="F17" s="1030"/>
      <c r="G17" s="1030"/>
      <c r="H17" s="457">
        <v>0</v>
      </c>
      <c r="I17" s="458">
        <v>0</v>
      </c>
      <c r="J17" s="1031"/>
      <c r="K17" s="1031"/>
    </row>
    <row r="18" spans="1:11" ht="15">
      <c r="A18" s="449" t="s">
        <v>173</v>
      </c>
      <c r="B18" s="1023" t="s">
        <v>174</v>
      </c>
      <c r="C18" s="1023"/>
      <c r="D18" s="1023"/>
      <c r="E18" s="1023"/>
      <c r="F18" s="1023"/>
      <c r="G18" s="1023"/>
      <c r="H18" s="450">
        <v>4.5</v>
      </c>
      <c r="I18" s="451">
        <v>4.5</v>
      </c>
      <c r="J18" s="1024"/>
      <c r="K18" s="1024"/>
    </row>
    <row r="19" spans="1:11" ht="15">
      <c r="A19" s="1025" t="s">
        <v>175</v>
      </c>
      <c r="B19" s="1026"/>
      <c r="C19" s="1026"/>
      <c r="D19" s="1026"/>
      <c r="E19" s="1026"/>
      <c r="F19" s="1026"/>
      <c r="G19" s="1027"/>
      <c r="H19" s="459">
        <f>H6+H18</f>
        <v>789.4</v>
      </c>
      <c r="I19" s="461">
        <f>I6+I18</f>
        <v>1042.5</v>
      </c>
      <c r="J19" s="1028">
        <f>J6+J18</f>
        <v>0</v>
      </c>
      <c r="K19" s="1029"/>
    </row>
    <row r="21" spans="4:8" ht="15">
      <c r="D21" s="460"/>
      <c r="E21" s="460"/>
      <c r="F21" s="460"/>
      <c r="G21" s="460"/>
      <c r="H21" s="460"/>
    </row>
  </sheetData>
  <sheetProtection/>
  <mergeCells count="34">
    <mergeCell ref="A2:J2"/>
    <mergeCell ref="I3:J3"/>
    <mergeCell ref="A4:G5"/>
    <mergeCell ref="H4:H5"/>
    <mergeCell ref="I4:I5"/>
    <mergeCell ref="J4:K5"/>
    <mergeCell ref="B6:G6"/>
    <mergeCell ref="J6:K6"/>
    <mergeCell ref="B7:G7"/>
    <mergeCell ref="J7:K7"/>
    <mergeCell ref="B8:G8"/>
    <mergeCell ref="J8:K8"/>
    <mergeCell ref="B9:G9"/>
    <mergeCell ref="J9:K9"/>
    <mergeCell ref="B10:G10"/>
    <mergeCell ref="J10:K10"/>
    <mergeCell ref="B11:G11"/>
    <mergeCell ref="J11:K11"/>
    <mergeCell ref="B12:G12"/>
    <mergeCell ref="J12:K12"/>
    <mergeCell ref="B13:G13"/>
    <mergeCell ref="J13:K13"/>
    <mergeCell ref="B14:G14"/>
    <mergeCell ref="J14:K14"/>
    <mergeCell ref="B18:G18"/>
    <mergeCell ref="J18:K18"/>
    <mergeCell ref="A19:G19"/>
    <mergeCell ref="J19:K19"/>
    <mergeCell ref="B15:G15"/>
    <mergeCell ref="J15:K15"/>
    <mergeCell ref="B16:G16"/>
    <mergeCell ref="J16:K16"/>
    <mergeCell ref="B17:G17"/>
    <mergeCell ref="J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Direktorius</dc:creator>
  <cp:keywords/>
  <dc:description/>
  <cp:lastModifiedBy>Andrius</cp:lastModifiedBy>
  <dcterms:created xsi:type="dcterms:W3CDTF">2016-11-25T13:22:31Z</dcterms:created>
  <dcterms:modified xsi:type="dcterms:W3CDTF">2017-05-10T19:44:23Z</dcterms:modified>
  <cp:category/>
  <cp:version/>
  <cp:contentType/>
  <cp:contentStatus/>
</cp:coreProperties>
</file>