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load\"/>
    </mc:Choice>
  </mc:AlternateContent>
  <xr:revisionPtr revIDLastSave="0" documentId="8_{07B2AEA5-7AF2-4DA6-8FA5-D79FCDA9F898}" xr6:coauthVersionLast="40" xr6:coauthVersionMax="40" xr10:uidLastSave="{00000000-0000-0000-0000-000000000000}"/>
  <bookViews>
    <workbookView xWindow="0" yWindow="165" windowWidth="16260" windowHeight="5715" xr2:uid="{00000000-000D-0000-FFFF-FFFF00000000}"/>
  </bookViews>
  <sheets>
    <sheet name="forma c" sheetId="1" r:id="rId1"/>
  </sheets>
  <calcPr calcId="181029"/>
</workbook>
</file>

<file path=xl/calcChain.xml><?xml version="1.0" encoding="utf-8"?>
<calcChain xmlns="http://schemas.openxmlformats.org/spreadsheetml/2006/main">
  <c r="I165" i="1" l="1"/>
  <c r="I180" i="1" s="1"/>
  <c r="J165" i="1"/>
  <c r="H165" i="1"/>
  <c r="H180" i="1" s="1"/>
  <c r="J180" i="1"/>
  <c r="G180" i="1" l="1"/>
  <c r="H152" i="1" l="1"/>
  <c r="J152" i="1"/>
  <c r="G152" i="1"/>
  <c r="J34" i="1" l="1"/>
  <c r="H34" i="1"/>
  <c r="I34" i="1"/>
  <c r="H31" i="1"/>
  <c r="I31" i="1"/>
  <c r="J31" i="1"/>
  <c r="H26" i="1"/>
  <c r="I26" i="1"/>
  <c r="I35" i="1" s="1"/>
  <c r="J26" i="1"/>
  <c r="H17" i="1"/>
  <c r="I17" i="1"/>
  <c r="J17" i="1"/>
  <c r="H14" i="1"/>
  <c r="I14" i="1"/>
  <c r="J14" i="1"/>
  <c r="G14" i="1"/>
  <c r="H153" i="1"/>
  <c r="G153" i="1"/>
  <c r="H151" i="1"/>
  <c r="I151" i="1"/>
  <c r="J151" i="1"/>
  <c r="G151" i="1"/>
  <c r="H150" i="1"/>
  <c r="I150" i="1"/>
  <c r="J150" i="1"/>
  <c r="G150" i="1"/>
  <c r="H35" i="1" l="1"/>
  <c r="J35" i="1"/>
  <c r="H41" i="1"/>
  <c r="I41" i="1"/>
  <c r="J41" i="1"/>
  <c r="G41" i="1"/>
  <c r="H89" i="1"/>
  <c r="I89" i="1"/>
  <c r="J89" i="1"/>
  <c r="G89" i="1"/>
  <c r="H114" i="1"/>
  <c r="I114" i="1"/>
  <c r="J114" i="1"/>
  <c r="G114" i="1"/>
  <c r="H144" i="1"/>
  <c r="I144" i="1"/>
  <c r="J144" i="1"/>
  <c r="H141" i="1"/>
  <c r="I141" i="1"/>
  <c r="J141" i="1"/>
  <c r="H139" i="1"/>
  <c r="I139" i="1"/>
  <c r="J139" i="1"/>
  <c r="H136" i="1"/>
  <c r="J136" i="1"/>
  <c r="H131" i="1"/>
  <c r="H128" i="1"/>
  <c r="I128" i="1"/>
  <c r="J128" i="1"/>
  <c r="H125" i="1"/>
  <c r="I125" i="1"/>
  <c r="J125" i="1"/>
  <c r="H122" i="1"/>
  <c r="I122" i="1"/>
  <c r="J122" i="1"/>
  <c r="H119" i="1"/>
  <c r="I119" i="1"/>
  <c r="J119" i="1"/>
  <c r="H110" i="1"/>
  <c r="I110" i="1"/>
  <c r="I115" i="1" s="1"/>
  <c r="J110" i="1"/>
  <c r="H105" i="1"/>
  <c r="I105" i="1"/>
  <c r="J105" i="1"/>
  <c r="H102" i="1"/>
  <c r="I102" i="1"/>
  <c r="J102" i="1"/>
  <c r="G102" i="1"/>
  <c r="H99" i="1"/>
  <c r="I99" i="1"/>
  <c r="J99" i="1"/>
  <c r="J145" i="1" l="1"/>
  <c r="J106" i="1"/>
  <c r="H106" i="1"/>
  <c r="I106" i="1"/>
  <c r="H132" i="1"/>
  <c r="H145" i="1"/>
  <c r="J115" i="1"/>
  <c r="H115" i="1"/>
  <c r="H80" i="1"/>
  <c r="I80" i="1"/>
  <c r="J80" i="1"/>
  <c r="H78" i="1"/>
  <c r="I78" i="1"/>
  <c r="H76" i="1"/>
  <c r="I76" i="1"/>
  <c r="J76" i="1"/>
  <c r="H71" i="1"/>
  <c r="I71" i="1"/>
  <c r="J71" i="1"/>
  <c r="H68" i="1"/>
  <c r="I68" i="1"/>
  <c r="J68" i="1"/>
  <c r="H62" i="1"/>
  <c r="I62" i="1"/>
  <c r="J62" i="1"/>
  <c r="H59" i="1"/>
  <c r="I59" i="1"/>
  <c r="J59" i="1"/>
  <c r="H54" i="1"/>
  <c r="I54" i="1"/>
  <c r="J54" i="1"/>
  <c r="G54" i="1"/>
  <c r="H52" i="1"/>
  <c r="I52" i="1"/>
  <c r="J52" i="1"/>
  <c r="H50" i="1"/>
  <c r="I50" i="1"/>
  <c r="J50" i="1"/>
  <c r="G50" i="1"/>
  <c r="H48" i="1"/>
  <c r="I48" i="1"/>
  <c r="J48" i="1"/>
  <c r="G48" i="1"/>
  <c r="H44" i="1"/>
  <c r="I44" i="1"/>
  <c r="J44" i="1"/>
  <c r="H146" i="1" l="1"/>
  <c r="J45" i="1"/>
  <c r="H45" i="1"/>
  <c r="I55" i="1"/>
  <c r="I63" i="1"/>
  <c r="I81" i="1"/>
  <c r="I45" i="1"/>
  <c r="J55" i="1"/>
  <c r="H55" i="1"/>
  <c r="J63" i="1"/>
  <c r="H63" i="1"/>
  <c r="H72" i="1"/>
  <c r="I72" i="1"/>
  <c r="H81" i="1"/>
  <c r="J149" i="1"/>
  <c r="I149" i="1"/>
  <c r="H149" i="1"/>
  <c r="H154" i="1" s="1"/>
  <c r="G149" i="1"/>
  <c r="G154" i="1" s="1"/>
  <c r="G144" i="1"/>
  <c r="G141" i="1"/>
  <c r="G139" i="1"/>
  <c r="G136" i="1"/>
  <c r="I135" i="1"/>
  <c r="I152" i="1" s="1"/>
  <c r="G131" i="1"/>
  <c r="J153" i="1"/>
  <c r="J154" i="1" s="1"/>
  <c r="G128" i="1"/>
  <c r="G125" i="1"/>
  <c r="G122" i="1"/>
  <c r="G119" i="1"/>
  <c r="G110" i="1"/>
  <c r="G105" i="1"/>
  <c r="G99" i="1"/>
  <c r="J91" i="1"/>
  <c r="I91" i="1"/>
  <c r="G91" i="1"/>
  <c r="J86" i="1"/>
  <c r="I86" i="1"/>
  <c r="H86" i="1"/>
  <c r="G86" i="1"/>
  <c r="G80" i="1"/>
  <c r="J78" i="1"/>
  <c r="J81" i="1" s="1"/>
  <c r="G78" i="1"/>
  <c r="G76" i="1"/>
  <c r="G71" i="1"/>
  <c r="G68" i="1"/>
  <c r="G62" i="1"/>
  <c r="G59" i="1"/>
  <c r="G52" i="1"/>
  <c r="G55" i="1" s="1"/>
  <c r="G44" i="1"/>
  <c r="G34" i="1"/>
  <c r="G31" i="1"/>
  <c r="G26" i="1"/>
  <c r="H21" i="1"/>
  <c r="H36" i="1" s="1"/>
  <c r="J21" i="1"/>
  <c r="I21" i="1"/>
  <c r="G17" i="1"/>
  <c r="G21" i="1" s="1"/>
  <c r="I136" i="1" l="1"/>
  <c r="I145" i="1" s="1"/>
  <c r="H64" i="1"/>
  <c r="I131" i="1"/>
  <c r="I132" i="1" s="1"/>
  <c r="I153" i="1"/>
  <c r="I154" i="1" s="1"/>
  <c r="I64" i="1"/>
  <c r="J131" i="1"/>
  <c r="J132" i="1" s="1"/>
  <c r="J146" i="1" s="1"/>
  <c r="J64" i="1"/>
  <c r="G63" i="1"/>
  <c r="G45" i="1"/>
  <c r="G106" i="1"/>
  <c r="I36" i="1"/>
  <c r="G72" i="1"/>
  <c r="G115" i="1"/>
  <c r="G145" i="1"/>
  <c r="J72" i="1"/>
  <c r="H92" i="1"/>
  <c r="J92" i="1"/>
  <c r="G35" i="1"/>
  <c r="G36" i="1" s="1"/>
  <c r="J36" i="1"/>
  <c r="G81" i="1"/>
  <c r="I92" i="1"/>
  <c r="I93" i="1" s="1"/>
  <c r="G92" i="1"/>
  <c r="G132" i="1"/>
  <c r="I146" i="1" l="1"/>
  <c r="I147" i="1" s="1"/>
  <c r="G64" i="1"/>
  <c r="G146" i="1"/>
  <c r="H93" i="1"/>
  <c r="H147" i="1" s="1"/>
  <c r="J93" i="1"/>
  <c r="J147" i="1" s="1"/>
  <c r="G93" i="1"/>
  <c r="G147" i="1" l="1"/>
</calcChain>
</file>

<file path=xl/sharedStrings.xml><?xml version="1.0" encoding="utf-8"?>
<sst xmlns="http://schemas.openxmlformats.org/spreadsheetml/2006/main" count="456" uniqueCount="185">
  <si>
    <r>
      <t xml:space="preserve"> </t>
    </r>
    <r>
      <rPr>
        <b/>
        <sz val="10"/>
        <color indexed="8"/>
        <rFont val="Times New Roman"/>
        <family val="1"/>
        <charset val="186"/>
      </rPr>
      <t>TIKSLŲ, UŽDAVINIŲ, PRIEMONIŲ IR PRIEMONIŲ IŠLAIDŲ  IR PRODUKTO KRITERIJŲ SUVESTINĖ</t>
    </r>
  </si>
  <si>
    <t>tūkst. Lt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</si>
  <si>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</si>
  <si>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</si>
  <si>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</si>
  <si>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</si>
  <si>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</si>
  <si>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</si>
  <si>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Produkto kriterijus</t>
  </si>
  <si>
    <t>pavadinimas, mato vnt</t>
  </si>
  <si>
    <t>planas</t>
  </si>
  <si>
    <t>2019 m.</t>
  </si>
  <si>
    <t>2020 m.</t>
  </si>
  <si>
    <t xml:space="preserve">Šiaulių Simono Daukanto gimnazijos švietimo prieinamumo ir kokybės užtikrinimo programa
</t>
  </si>
  <si>
    <t>01</t>
  </si>
  <si>
    <t xml:space="preserve"> Bendrųjų  ugdymo programų įgyvendinimas ir gimnazijos veiklos pristatymas </t>
  </si>
  <si>
    <t xml:space="preserve"> Įgyvendinti Bendrąsias  programas</t>
  </si>
  <si>
    <t>Ugdymo programų įgyvendinimas</t>
  </si>
  <si>
    <t>58</t>
  </si>
  <si>
    <t>VB</t>
  </si>
  <si>
    <t>Mokinių skaičius</t>
  </si>
  <si>
    <t>Iš viso:</t>
  </si>
  <si>
    <t>Optimalus klasių komplektų skaičius</t>
  </si>
  <si>
    <t>Ugdymo aplinkos finansavimas</t>
  </si>
  <si>
    <t>SB</t>
  </si>
  <si>
    <t xml:space="preserve">Mokinių skaičiaus vidurkis klasėse </t>
  </si>
  <si>
    <t>02</t>
  </si>
  <si>
    <t>SP</t>
  </si>
  <si>
    <t>03</t>
  </si>
  <si>
    <t>Iš viso uždaviniui:</t>
  </si>
  <si>
    <t>Pristatyti gimnazijos  veiklą</t>
  </si>
  <si>
    <t>Tarptautinių, respublikinių, miesto renginių organizavimas</t>
  </si>
  <si>
    <t xml:space="preserve">Respublikinių konferencijų skaičius </t>
  </si>
  <si>
    <t>4</t>
  </si>
  <si>
    <t>KT</t>
  </si>
  <si>
    <t>Dalyvių skaičius</t>
  </si>
  <si>
    <t>550</t>
  </si>
  <si>
    <t>Mokinių dalyvavimas olimpiadose, konkursuose, varžybose, parodose</t>
  </si>
  <si>
    <t>Mokytojų, rengusių mokinius, skaičius</t>
  </si>
  <si>
    <t>13</t>
  </si>
  <si>
    <t xml:space="preserve">Olimpiadų, konkursų, varžybų, skaičius </t>
  </si>
  <si>
    <t>Mokinių, dalyvių skaičius</t>
  </si>
  <si>
    <t xml:space="preserve">Spaudinių apie gimnaziją, jos veiklą parengimas </t>
  </si>
  <si>
    <t>Straipsnių skaičius</t>
  </si>
  <si>
    <t>KT(2%)</t>
  </si>
  <si>
    <t>Iš viso tikslui:</t>
  </si>
  <si>
    <t>Gimnazijos materialinės ir techninės bazės stiprinimas</t>
  </si>
  <si>
    <t>Užtikrinti gimnazijos  funkcionavimą</t>
  </si>
  <si>
    <r>
      <t>Iš viso</t>
    </r>
    <r>
      <rPr>
        <sz val="10"/>
        <rFont val="Arial"/>
        <family val="2"/>
        <charset val="186"/>
      </rPr>
      <t xml:space="preserve"> </t>
    </r>
  </si>
  <si>
    <t>300m2</t>
  </si>
  <si>
    <t>400m2</t>
  </si>
  <si>
    <t>Sanitarinių mazgų remontas</t>
  </si>
  <si>
    <t>1vnt</t>
  </si>
  <si>
    <t>1 vnt.</t>
  </si>
  <si>
    <t xml:space="preserve">Iš viso </t>
  </si>
  <si>
    <t>Gerinti gimnazijos  higienines sąlygas</t>
  </si>
  <si>
    <t>Dalinė gimnazijos pastato  ir sporto salės renovacija</t>
  </si>
  <si>
    <t>VL</t>
  </si>
  <si>
    <t>Atliekamų kapitalinių darbų procentinė dalis</t>
  </si>
  <si>
    <t>Sporto aikštyno įrengimas</t>
  </si>
  <si>
    <t>Lauko edukacinės ir poilsio erdvės įkūrimas</t>
  </si>
  <si>
    <t>Atliekamų darbų procentinė dalis</t>
  </si>
  <si>
    <t>04</t>
  </si>
  <si>
    <t>Teritorijos aptvėrimas tvora</t>
  </si>
  <si>
    <t xml:space="preserve">Aptverta gimnazijos teritorija </t>
  </si>
  <si>
    <t>IŠ viso</t>
  </si>
  <si>
    <t>05</t>
  </si>
  <si>
    <t>iš viso</t>
  </si>
  <si>
    <t>Iš viso</t>
  </si>
  <si>
    <t>Modernizuoti gimnazijos mokymo bazę</t>
  </si>
  <si>
    <t>Kelti kiekvieno mokinio pasiekimų lygį, skatinti asmeninį tobulėjimą</t>
  </si>
  <si>
    <t>Teikti pagalbą mokiniui, siekiant kelti jo pasiekimų lygį</t>
  </si>
  <si>
    <t>Mokinių darbo pamokose diferencijavimas ir individualizavimas</t>
  </si>
  <si>
    <r>
      <t>Mokinių</t>
    </r>
    <r>
      <rPr>
        <sz val="9"/>
        <color indexed="60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padariusių pažangą</t>
    </r>
    <r>
      <rPr>
        <sz val="9"/>
        <color indexed="60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skaičius (vnt.)</t>
    </r>
  </si>
  <si>
    <t>Mokinų pažangumas</t>
  </si>
  <si>
    <t>Teikti mokiniams papildomą pagalbą, atsižvelgiant į jų poreikius</t>
  </si>
  <si>
    <t>Mokytojų, kurie konsultuoja mokinius po savo vedamų pamokų ar turimų tvarkaraštyje  "langų" metu, sąrašo sudarymas</t>
  </si>
  <si>
    <t>Mokinių, kurie naudojasi konsultacijomis, skaičius</t>
  </si>
  <si>
    <t>Mokytojų kvalifikacijos kėlimo programos tobulinimas ir papildymas</t>
  </si>
  <si>
    <t>Lankytų kvalifikacijos kėlimo renginių skaičius</t>
  </si>
  <si>
    <t>Ugdymo metodų, atitinkančių  mokinių gebėjimų lygį, taikymas</t>
  </si>
  <si>
    <t xml:space="preserve">Mokinių mokomųjų dalykų įvertinimo  vidurkio teigiamas pokytis </t>
  </si>
  <si>
    <t>Renginių, skatinančių mokinių gerą elgesį, organizavimas</t>
  </si>
  <si>
    <t>Renginių skaičius</t>
  </si>
  <si>
    <t>Iš viso tikslui :</t>
  </si>
  <si>
    <t xml:space="preserve">Iš viso  programai: </t>
  </si>
  <si>
    <t>2021 m.</t>
  </si>
  <si>
    <t xml:space="preserve">STRATEGINIS TIKSLAS: Užtikrinti visuomenės poreikius tenkinančių švietimo, kultūros, sporto, sveikatos ir socialinių paslaugų kokybę ir įvairovę.  </t>
  </si>
  <si>
    <t>2018 metų patvirtinti asignavimai</t>
  </si>
  <si>
    <t>2019  metų asignavimų planas</t>
  </si>
  <si>
    <t>2020 metų lėšų projektas</t>
  </si>
  <si>
    <t>2021 metų lėšų projektas</t>
  </si>
  <si>
    <r>
      <rPr>
        <b/>
        <sz val="10"/>
        <color indexed="8"/>
        <rFont val="Times New Roman"/>
        <family val="1"/>
        <charset val="186"/>
      </rPr>
      <t xml:space="preserve">                                          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  <charset val="186"/>
      </rPr>
      <t xml:space="preserve">
</t>
    </r>
    <r>
      <rPr>
        <sz val="12"/>
        <color indexed="8"/>
        <rFont val="Times New Roman"/>
        <family val="1"/>
        <charset val="186"/>
      </rPr>
      <t>ŠIAULIŲ SIMONO DAUKANTO GIMNAZIJOS ŠVIETIMO PRIEINAMUMO IR KOKYBĖS UŽTIKRINIMO PROGRAMOS NR. 08 2019-20121 METŲ VEIKLOS PLANO</t>
    </r>
    <r>
      <rPr>
        <sz val="14"/>
        <color indexed="8"/>
        <rFont val="Times New Roman"/>
        <family val="1"/>
        <charset val="186"/>
      </rPr>
      <t xml:space="preserve">
                                                                                                                                                                                                             </t>
    </r>
  </si>
  <si>
    <t>Šiaulių miesto savivaldybės administracijos direktoriaus 2017 m. gruodžio 1 d. įsakymu Nr. A - 1766</t>
  </si>
  <si>
    <t>Forma patvirtinta</t>
  </si>
  <si>
    <t>(1 C forma)</t>
  </si>
  <si>
    <t>Chemijos laboratorijos įrengimas</t>
  </si>
  <si>
    <t xml:space="preserve">  Robotikos kabineto įrengimas </t>
  </si>
  <si>
    <t>Ugdyti mokinių kūrybiškumo, problemų sprendimo ir gebėjimą žinias taikyti praktiškai kompetencijas</t>
  </si>
  <si>
    <t>Realizuoti inžinerinio ugdymo programos įgyvendinimą visose gimnazinėse klase.</t>
  </si>
  <si>
    <t>Pritaikyti gimnazijos ugdymo bazę inžineriniams ugdymui</t>
  </si>
  <si>
    <t>Sudaryti sąlygas mokiniams torines žinias pritaikyti praktiškai</t>
  </si>
  <si>
    <t>Pakeisti gimnazijos nuostatus ir siekti inžinerinio licėjaus statuso</t>
  </si>
  <si>
    <t>Aprūpinti dalykų kabinetus priemonėmis, reikalingomis inženerinei programai realizuoti</t>
  </si>
  <si>
    <t>Sudaryti bendradarbiavimo sutartis su verslo įmonėmis</t>
  </si>
  <si>
    <t>Organizuoti mokinių praktikas įmonėsi</t>
  </si>
  <si>
    <t>Įsteikti mokinių įmonę gimnazijoje</t>
  </si>
  <si>
    <t>Organizuoti kasmetinę mokinių projektinių darbų peržiūrą</t>
  </si>
  <si>
    <t>Siekti kad mokytojai įgytų naujų kompetencijų, padedančių geriau realizuoti inžinerinį ugdymą.</t>
  </si>
  <si>
    <t>Mokytojai pasirengia individualius kvalifikacijos kėlimo ir asmeninio tobulėjimo planus</t>
  </si>
  <si>
    <t>Organizuoti gimnazijoje seminarus mokytojams naujoms kompetencijoms įgyti.</t>
  </si>
  <si>
    <t>Organizuoti atvirų pamokų vedimą ir aptarimą</t>
  </si>
  <si>
    <r>
      <t xml:space="preserve">Finansinių įsiskolinimų už 2017 </t>
    </r>
    <r>
      <rPr>
        <sz val="10"/>
        <rFont val="Times New Roman"/>
        <family val="1"/>
        <charset val="186"/>
      </rPr>
      <t>m</t>
    </r>
    <r>
      <rPr>
        <sz val="10"/>
        <color indexed="60"/>
        <rFont val="Times New Roman"/>
        <family val="1"/>
        <charset val="186"/>
      </rPr>
      <t>.</t>
    </r>
    <r>
      <rPr>
        <sz val="10"/>
        <color indexed="8"/>
        <rFont val="Times New Roman"/>
        <family val="1"/>
        <charset val="186"/>
      </rPr>
      <t xml:space="preserve"> suteiktas paslaugas padengimas</t>
    </r>
  </si>
  <si>
    <t>Gimnazijos patalpų einamasis  remontas</t>
  </si>
  <si>
    <t xml:space="preserve">Organizuoti STEAM programų įgyvendimą </t>
  </si>
  <si>
    <t xml:space="preserve">Inžinerinių tinklų ir šildymo sitemos priežiūra </t>
  </si>
  <si>
    <t xml:space="preserve">Prevencinių programų skirtų emocijų valdymui, socialiniems įgūdžiams įgyvendinimas </t>
  </si>
  <si>
    <t>Parengti ižinerinę programas I-IV klasėms ir jas realizuoti</t>
  </si>
  <si>
    <t>Išplėsti inžinerinės krypties  neformaliojo ugdymo būrelių pasiūlą.</t>
  </si>
  <si>
    <t>Mokinių įtraukimas į socialines veiklas pagal SKU aprašą.</t>
  </si>
  <si>
    <t>Ugdyti mokinių socialines kompetencijas ir emocinį intelektą.</t>
  </si>
  <si>
    <t>Parengti gimnazijos erdves tinkančias kūrybinei, komandinei veiklai.</t>
  </si>
  <si>
    <t>Pasirengimas organizuoti ugdymo procesą (proc.)</t>
  </si>
  <si>
    <t xml:space="preserve">Išdažyti koridoriai, kabinetai </t>
  </si>
  <si>
    <t>200m2</t>
  </si>
  <si>
    <t>Laboratorijos įrengimo procentinė dalis</t>
  </si>
  <si>
    <t xml:space="preserve">Robotikos kabineto įrengimo procentinė dalis </t>
  </si>
  <si>
    <t>Inžinerinės pakraipos būrelių skaičius</t>
  </si>
  <si>
    <t>Parengti nuostatai</t>
  </si>
  <si>
    <t>Priemonių skaičius</t>
  </si>
  <si>
    <t>Verslo įmonių skaičius</t>
  </si>
  <si>
    <t>Mokinių praktikų skaičius</t>
  </si>
  <si>
    <t>STEAM programų skaičius</t>
  </si>
  <si>
    <t>Įsteiktų įmonių skaičius</t>
  </si>
  <si>
    <t>Mokinių projektinių darbų sakičius</t>
  </si>
  <si>
    <t xml:space="preserve">Mokytojų, pasirengusių planus, procentas </t>
  </si>
  <si>
    <t>Seminarų skaičius</t>
  </si>
  <si>
    <t>Mokytojų, dalyvaujančių seminaruose, sakičius</t>
  </si>
  <si>
    <t>Vedamų atvirų pamokų skaičius</t>
  </si>
  <si>
    <t>Mokytojų, besidalijančių patirtimi skaičius</t>
  </si>
  <si>
    <t>1</t>
  </si>
  <si>
    <t>Mokinių, įsitraukusių į SKU procentas</t>
  </si>
  <si>
    <t>Mokytojų, teikiančių konsultaciją, skaičius</t>
  </si>
  <si>
    <t xml:space="preserve">Kalsių skaičius,  kurioms parengtos inžinerinės programos </t>
  </si>
  <si>
    <t xml:space="preserve">Įrengtų erdvių skaičius </t>
  </si>
  <si>
    <t>Sistemingas  mokinių pažangos stebėjimas ir analizas.</t>
  </si>
  <si>
    <t>Organizuoti sistemingą mokytojų pasidalinimą patirtimi dėl  IKT  taikymo pamokose</t>
  </si>
  <si>
    <t>(1c/1 forma)</t>
  </si>
  <si>
    <t>FINANSAVIMO ŠALTINIŲ SUVESTINĖ</t>
  </si>
  <si>
    <t>tūkst. Eur</t>
  </si>
  <si>
    <t>Finansavimo šaltiniai</t>
  </si>
  <si>
    <t xml:space="preserve"> 2018 metų patvirtinti asignavimai</t>
  </si>
  <si>
    <t>2019 metų asignavimų planas</t>
  </si>
  <si>
    <t>2020metų lėšų projektas</t>
  </si>
  <si>
    <t>1.</t>
  </si>
  <si>
    <t xml:space="preserve">Savivaldybės biudžeto lėšos </t>
  </si>
  <si>
    <t>1.1.</t>
  </si>
  <si>
    <t>Savivaldybės biudžeto lėšos (SB)</t>
  </si>
  <si>
    <t>1.2.</t>
  </si>
  <si>
    <t>Paskolų lėšos PS(SB)</t>
  </si>
  <si>
    <t>1.3.</t>
  </si>
  <si>
    <t>Programų lėšų likutis SB (LIK)</t>
  </si>
  <si>
    <t>1.4.</t>
  </si>
  <si>
    <t>Mokinio krepšelio lėšos VB (MK)</t>
  </si>
  <si>
    <t>1.5.</t>
  </si>
  <si>
    <t>Lėšos valstybės deleguotoms funkcijoms atlikti VB (VF)</t>
  </si>
  <si>
    <t>1.6.</t>
  </si>
  <si>
    <t>Kitos valstybės biudžeto lėšos VB (KT)</t>
  </si>
  <si>
    <t>1.7.</t>
  </si>
  <si>
    <r>
      <t>Valstybės investicijų projektų</t>
    </r>
    <r>
      <rPr>
        <sz val="10"/>
        <color indexed="60"/>
        <rFont val="Times New Roman"/>
        <family val="1"/>
        <charset val="186"/>
      </rPr>
      <t xml:space="preserve"> l</t>
    </r>
    <r>
      <rPr>
        <sz val="10"/>
        <rFont val="Times New Roman"/>
        <family val="1"/>
        <charset val="186"/>
      </rPr>
      <t>ėšos VB (VIP)</t>
    </r>
  </si>
  <si>
    <t>1.8.</t>
  </si>
  <si>
    <t>Kelių priežiūros programos lėšos VB (KPP)</t>
  </si>
  <si>
    <t>1.9.</t>
  </si>
  <si>
    <t>Europos Sąjungos lėšos ES</t>
  </si>
  <si>
    <t>1.10.</t>
  </si>
  <si>
    <t>Įstaigų pajamų lėšos SP</t>
  </si>
  <si>
    <t>1.11.</t>
  </si>
  <si>
    <t>Įstaigų praėjusių metų lėšų likučiai SP (LIK)</t>
  </si>
  <si>
    <t>2.</t>
  </si>
  <si>
    <t>Kitos lėšos (KT)</t>
  </si>
  <si>
    <t>2.1.</t>
  </si>
  <si>
    <t>Valstybės biudžeto lėšos KT(VB)</t>
  </si>
  <si>
    <t>2.2</t>
  </si>
  <si>
    <t>Europos Sąjungos lėšos ES (KT)</t>
  </si>
  <si>
    <t>Iš viso finansavimas programai  (1 eilutė + 2 eilutė)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</si>
</sst>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35" x14ac:knownFonts="1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sz val="8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u/>
      <sz val="11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6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8"/>
      <color rgb="FFFF0000"/>
      <name val="Times New Roman"/>
      <family val="1"/>
      <charset val="186"/>
    </font>
    <font>
      <sz val="9"/>
      <color indexed="60"/>
      <name val="Times New Roman"/>
      <family val="1"/>
      <charset val="186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"/>
    </font>
    <font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9"/>
      </patternFill>
    </fill>
  </fills>
  <borders count="14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rgb="FF000000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4" fillId="0" borderId="101" applyFont="0" applyBorder="0">
      <alignment horizontal="center" vertical="center"/>
    </xf>
    <xf numFmtId="164" fontId="14" fillId="0" borderId="16" applyFont="0">
      <alignment horizontal="center" vertical="center"/>
    </xf>
  </cellStyleXfs>
  <cellXfs count="916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 applyAlignment="1">
      <alignment horizontal="center" vertical="top"/>
    </xf>
    <xf numFmtId="0" fontId="2" fillId="0" borderId="0" xfId="1" applyFont="1" applyFill="1" applyAlignment="1">
      <alignment vertical="top"/>
    </xf>
    <xf numFmtId="0" fontId="2" fillId="0" borderId="0" xfId="1" applyFont="1" applyFill="1" applyAlignment="1">
      <alignment horizontal="center" vertical="top"/>
    </xf>
    <xf numFmtId="0" fontId="2" fillId="0" borderId="20" xfId="1" applyFont="1" applyFill="1" applyBorder="1" applyAlignment="1">
      <alignment horizontal="center" vertical="center" textRotation="90"/>
    </xf>
    <xf numFmtId="0" fontId="2" fillId="0" borderId="21" xfId="1" applyFont="1" applyFill="1" applyBorder="1" applyAlignment="1">
      <alignment horizontal="center" vertical="center" textRotation="90"/>
    </xf>
    <xf numFmtId="0" fontId="2" fillId="0" borderId="22" xfId="1" applyFont="1" applyFill="1" applyBorder="1" applyAlignment="1">
      <alignment horizontal="center" vertical="center" textRotation="90"/>
    </xf>
    <xf numFmtId="49" fontId="8" fillId="4" borderId="29" xfId="1" applyNumberFormat="1" applyFont="1" applyFill="1" applyBorder="1" applyAlignment="1">
      <alignment horizontal="center" vertical="top" wrapText="1"/>
    </xf>
    <xf numFmtId="0" fontId="0" fillId="5" borderId="0" xfId="0" applyFill="1"/>
    <xf numFmtId="0" fontId="0" fillId="4" borderId="0" xfId="0" applyFill="1"/>
    <xf numFmtId="49" fontId="11" fillId="6" borderId="33" xfId="1" applyNumberFormat="1" applyFont="1" applyFill="1" applyBorder="1" applyAlignment="1">
      <alignment horizontal="center" vertical="top"/>
    </xf>
    <xf numFmtId="49" fontId="11" fillId="7" borderId="34" xfId="1" applyNumberFormat="1" applyFont="1" applyFill="1" applyBorder="1" applyAlignment="1">
      <alignment horizontal="center" vertical="top"/>
    </xf>
    <xf numFmtId="0" fontId="11" fillId="0" borderId="4" xfId="1" applyFont="1" applyFill="1" applyBorder="1" applyAlignment="1">
      <alignment horizontal="center" vertical="center"/>
    </xf>
    <xf numFmtId="164" fontId="12" fillId="0" borderId="38" xfId="1" applyNumberFormat="1" applyFont="1" applyFill="1" applyBorder="1" applyAlignment="1">
      <alignment horizontal="center" vertical="center"/>
    </xf>
    <xf numFmtId="164" fontId="12" fillId="0" borderId="39" xfId="1" applyNumberFormat="1" applyFont="1" applyFill="1" applyBorder="1" applyAlignment="1">
      <alignment horizontal="center" vertical="center" wrapText="1"/>
    </xf>
    <xf numFmtId="0" fontId="8" fillId="0" borderId="44" xfId="1" applyFont="1" applyFill="1" applyBorder="1" applyAlignment="1">
      <alignment horizontal="center" vertical="center"/>
    </xf>
    <xf numFmtId="164" fontId="14" fillId="0" borderId="45" xfId="1" applyNumberFormat="1" applyFont="1" applyFill="1" applyBorder="1" applyAlignment="1">
      <alignment horizontal="center" vertical="center"/>
    </xf>
    <xf numFmtId="49" fontId="11" fillId="6" borderId="8" xfId="1" applyNumberFormat="1" applyFont="1" applyFill="1" applyBorder="1" applyAlignment="1">
      <alignment horizontal="center" vertical="center"/>
    </xf>
    <xf numFmtId="49" fontId="11" fillId="7" borderId="9" xfId="1" applyNumberFormat="1" applyFont="1" applyFill="1" applyBorder="1" applyAlignment="1">
      <alignment horizontal="center" vertical="center"/>
    </xf>
    <xf numFmtId="49" fontId="11" fillId="0" borderId="9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center" wrapText="1"/>
    </xf>
    <xf numFmtId="164" fontId="14" fillId="0" borderId="48" xfId="1" applyNumberFormat="1" applyFont="1" applyFill="1" applyBorder="1" applyAlignment="1">
      <alignment horizontal="center" vertical="center"/>
    </xf>
    <xf numFmtId="164" fontId="14" fillId="0" borderId="10" xfId="1" applyNumberFormat="1" applyFont="1" applyFill="1" applyBorder="1" applyAlignment="1">
      <alignment horizontal="center" vertical="center"/>
    </xf>
    <xf numFmtId="164" fontId="12" fillId="0" borderId="47" xfId="1" applyNumberFormat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 wrapText="1"/>
    </xf>
    <xf numFmtId="164" fontId="14" fillId="0" borderId="49" xfId="1" applyNumberFormat="1" applyFont="1" applyFill="1" applyBorder="1" applyAlignment="1">
      <alignment horizontal="center" vertical="center"/>
    </xf>
    <xf numFmtId="0" fontId="8" fillId="0" borderId="50" xfId="1" applyFont="1" applyFill="1" applyBorder="1" applyAlignment="1">
      <alignment horizontal="center" vertical="center"/>
    </xf>
    <xf numFmtId="164" fontId="14" fillId="0" borderId="22" xfId="1" applyNumberFormat="1" applyFont="1" applyFill="1" applyBorder="1" applyAlignment="1">
      <alignment horizontal="center" vertical="center"/>
    </xf>
    <xf numFmtId="164" fontId="12" fillId="0" borderId="48" xfId="1" applyNumberFormat="1" applyFont="1" applyFill="1" applyBorder="1" applyAlignment="1">
      <alignment horizontal="center" vertical="center"/>
    </xf>
    <xf numFmtId="164" fontId="12" fillId="0" borderId="52" xfId="1" applyNumberFormat="1" applyFont="1" applyFill="1" applyBorder="1" applyAlignment="1">
      <alignment horizontal="center" vertical="center"/>
    </xf>
    <xf numFmtId="164" fontId="14" fillId="0" borderId="53" xfId="1" applyNumberFormat="1" applyFont="1" applyFill="1" applyBorder="1" applyAlignment="1">
      <alignment horizontal="center" vertical="center"/>
    </xf>
    <xf numFmtId="49" fontId="11" fillId="6" borderId="54" xfId="1" applyNumberFormat="1" applyFont="1" applyFill="1" applyBorder="1" applyAlignment="1">
      <alignment horizontal="center" vertical="top"/>
    </xf>
    <xf numFmtId="49" fontId="11" fillId="7" borderId="55" xfId="1" applyNumberFormat="1" applyFont="1" applyFill="1" applyBorder="1" applyAlignment="1">
      <alignment horizontal="center" vertical="top"/>
    </xf>
    <xf numFmtId="0" fontId="16" fillId="7" borderId="57" xfId="1" applyFont="1" applyFill="1" applyBorder="1" applyAlignment="1">
      <alignment vertical="center" wrapText="1"/>
    </xf>
    <xf numFmtId="0" fontId="2" fillId="7" borderId="57" xfId="1" applyFont="1" applyFill="1" applyBorder="1" applyAlignment="1">
      <alignment horizontal="center" vertical="center" wrapText="1"/>
    </xf>
    <xf numFmtId="0" fontId="2" fillId="7" borderId="58" xfId="1" applyFont="1" applyFill="1" applyBorder="1" applyAlignment="1">
      <alignment horizontal="center" vertical="center" wrapText="1"/>
    </xf>
    <xf numFmtId="49" fontId="11" fillId="6" borderId="8" xfId="1" applyNumberFormat="1" applyFont="1" applyFill="1" applyBorder="1" applyAlignment="1">
      <alignment horizontal="center" vertical="top"/>
    </xf>
    <xf numFmtId="49" fontId="11" fillId="7" borderId="9" xfId="1" applyNumberFormat="1" applyFont="1" applyFill="1" applyBorder="1" applyAlignment="1">
      <alignment horizontal="center" vertical="top"/>
    </xf>
    <xf numFmtId="0" fontId="14" fillId="0" borderId="39" xfId="1" applyFont="1" applyFill="1" applyBorder="1" applyAlignment="1">
      <alignment horizontal="center" vertical="center"/>
    </xf>
    <xf numFmtId="164" fontId="12" fillId="0" borderId="39" xfId="1" applyNumberFormat="1" applyFont="1" applyFill="1" applyBorder="1" applyAlignment="1">
      <alignment horizontal="center" vertical="center"/>
    </xf>
    <xf numFmtId="0" fontId="14" fillId="0" borderId="59" xfId="1" applyFont="1" applyFill="1" applyBorder="1" applyAlignment="1">
      <alignment vertical="center"/>
    </xf>
    <xf numFmtId="164" fontId="12" fillId="0" borderId="59" xfId="1" applyNumberFormat="1" applyFont="1" applyFill="1" applyBorder="1" applyAlignment="1">
      <alignment horizontal="center" vertical="center"/>
    </xf>
    <xf numFmtId="164" fontId="12" fillId="0" borderId="59" xfId="1" applyNumberFormat="1" applyFont="1" applyFill="1" applyBorder="1" applyAlignment="1">
      <alignment horizontal="center" vertical="center" wrapText="1"/>
    </xf>
    <xf numFmtId="0" fontId="20" fillId="0" borderId="50" xfId="1" applyFont="1" applyFill="1" applyBorder="1" applyAlignment="1">
      <alignment horizontal="center" vertical="center"/>
    </xf>
    <xf numFmtId="164" fontId="14" fillId="0" borderId="50" xfId="1" applyNumberFormat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164" fontId="14" fillId="0" borderId="59" xfId="1" applyNumberFormat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164" fontId="13" fillId="0" borderId="50" xfId="1" applyNumberFormat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164" fontId="14" fillId="0" borderId="39" xfId="1" applyNumberFormat="1" applyFont="1" applyFill="1" applyBorder="1" applyAlignment="1">
      <alignment horizontal="center" vertical="center"/>
    </xf>
    <xf numFmtId="0" fontId="12" fillId="0" borderId="54" xfId="1" applyFont="1" applyFill="1" applyBorder="1" applyAlignment="1">
      <alignment horizontal="left" vertical="center" wrapText="1"/>
    </xf>
    <xf numFmtId="9" fontId="19" fillId="0" borderId="55" xfId="1" applyNumberFormat="1" applyFont="1" applyFill="1" applyBorder="1" applyAlignment="1">
      <alignment horizontal="center" vertical="center"/>
    </xf>
    <xf numFmtId="9" fontId="19" fillId="0" borderId="60" xfId="1" applyNumberFormat="1" applyFont="1" applyFill="1" applyBorder="1" applyAlignment="1">
      <alignment horizontal="center" vertical="center"/>
    </xf>
    <xf numFmtId="0" fontId="20" fillId="0" borderId="51" xfId="1" applyFont="1" applyFill="1" applyBorder="1" applyAlignment="1">
      <alignment horizontal="center" vertical="center"/>
    </xf>
    <xf numFmtId="0" fontId="20" fillId="0" borderId="72" xfId="1" applyFont="1" applyFill="1" applyBorder="1" applyAlignment="1">
      <alignment horizontal="center" vertical="center"/>
    </xf>
    <xf numFmtId="0" fontId="12" fillId="0" borderId="73" xfId="1" applyFont="1" applyFill="1" applyBorder="1" applyAlignment="1">
      <alignment horizontal="left" vertical="center" wrapText="1"/>
    </xf>
    <xf numFmtId="9" fontId="19" fillId="0" borderId="57" xfId="1" applyNumberFormat="1" applyFont="1" applyFill="1" applyBorder="1" applyAlignment="1">
      <alignment horizontal="center" vertical="center"/>
    </xf>
    <xf numFmtId="9" fontId="19" fillId="0" borderId="58" xfId="1" applyNumberFormat="1" applyFont="1" applyFill="1" applyBorder="1" applyAlignment="1">
      <alignment horizontal="center" vertical="center"/>
    </xf>
    <xf numFmtId="49" fontId="11" fillId="6" borderId="73" xfId="1" applyNumberFormat="1" applyFont="1" applyFill="1" applyBorder="1" applyAlignment="1">
      <alignment horizontal="center" vertical="top"/>
    </xf>
    <xf numFmtId="49" fontId="14" fillId="7" borderId="74" xfId="1" applyNumberFormat="1" applyFont="1" applyFill="1" applyBorder="1" applyAlignment="1">
      <alignment horizontal="center" vertical="top"/>
    </xf>
    <xf numFmtId="164" fontId="14" fillId="7" borderId="54" xfId="1" applyNumberFormat="1" applyFont="1" applyFill="1" applyBorder="1" applyAlignment="1">
      <alignment horizontal="center" vertical="top"/>
    </xf>
    <xf numFmtId="0" fontId="12" fillId="7" borderId="73" xfId="1" applyFont="1" applyFill="1" applyBorder="1" applyAlignment="1">
      <alignment vertical="top" wrapText="1"/>
    </xf>
    <xf numFmtId="0" fontId="19" fillId="7" borderId="57" xfId="1" applyFont="1" applyFill="1" applyBorder="1" applyAlignment="1">
      <alignment horizontal="center" vertical="top" wrapText="1"/>
    </xf>
    <xf numFmtId="0" fontId="19" fillId="7" borderId="58" xfId="1" applyFont="1" applyFill="1" applyBorder="1" applyAlignment="1">
      <alignment horizontal="center" vertical="top" wrapText="1"/>
    </xf>
    <xf numFmtId="49" fontId="11" fillId="6" borderId="78" xfId="1" applyNumberFormat="1" applyFont="1" applyFill="1" applyBorder="1" applyAlignment="1">
      <alignment horizontal="center" vertical="top"/>
    </xf>
    <xf numFmtId="164" fontId="14" fillId="6" borderId="53" xfId="1" applyNumberFormat="1" applyFont="1" applyFill="1" applyBorder="1" applyAlignment="1">
      <alignment horizontal="center" vertical="top"/>
    </xf>
    <xf numFmtId="0" fontId="19" fillId="6" borderId="76" xfId="1" applyFont="1" applyFill="1" applyBorder="1" applyAlignment="1">
      <alignment vertical="top"/>
    </xf>
    <xf numFmtId="0" fontId="19" fillId="6" borderId="77" xfId="1" applyFont="1" applyFill="1" applyBorder="1" applyAlignment="1">
      <alignment vertical="top"/>
    </xf>
    <xf numFmtId="49" fontId="11" fillId="6" borderId="54" xfId="1" applyNumberFormat="1" applyFont="1" applyFill="1" applyBorder="1" applyAlignment="1">
      <alignment horizontal="center" vertical="top" wrapText="1"/>
    </xf>
    <xf numFmtId="49" fontId="11" fillId="6" borderId="40" xfId="1" applyNumberFormat="1" applyFont="1" applyFill="1" applyBorder="1" applyAlignment="1">
      <alignment horizontal="center" vertical="top"/>
    </xf>
    <xf numFmtId="49" fontId="14" fillId="7" borderId="41" xfId="1" applyNumberFormat="1" applyFont="1" applyFill="1" applyBorder="1" applyAlignment="1">
      <alignment horizontal="center" vertical="top"/>
    </xf>
    <xf numFmtId="49" fontId="14" fillId="0" borderId="9" xfId="1" applyNumberFormat="1" applyFont="1" applyFill="1" applyBorder="1" applyAlignment="1">
      <alignment horizontal="center" vertical="top"/>
    </xf>
    <xf numFmtId="49" fontId="14" fillId="0" borderId="0" xfId="1" applyNumberFormat="1" applyFont="1" applyFill="1" applyBorder="1" applyAlignment="1">
      <alignment horizontal="left" vertical="top" wrapText="1"/>
    </xf>
    <xf numFmtId="0" fontId="14" fillId="0" borderId="62" xfId="1" applyFont="1" applyFill="1" applyBorder="1" applyAlignment="1">
      <alignment horizontal="left" vertical="top" wrapText="1"/>
    </xf>
    <xf numFmtId="0" fontId="14" fillId="0" borderId="83" xfId="1" applyFont="1" applyFill="1" applyBorder="1" applyAlignment="1">
      <alignment horizontal="left" vertical="top" wrapText="1"/>
    </xf>
    <xf numFmtId="164" fontId="14" fillId="0" borderId="84" xfId="1" applyNumberFormat="1" applyFont="1" applyFill="1" applyBorder="1" applyAlignment="1">
      <alignment horizontal="center" vertical="top" wrapText="1"/>
    </xf>
    <xf numFmtId="164" fontId="14" fillId="0" borderId="83" xfId="1" applyNumberFormat="1" applyFont="1" applyFill="1" applyBorder="1" applyAlignment="1">
      <alignment horizontal="center" vertical="top" wrapText="1"/>
    </xf>
    <xf numFmtId="0" fontId="12" fillId="0" borderId="31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4" fillId="0" borderId="70" xfId="1" applyFont="1" applyFill="1" applyBorder="1" applyAlignment="1">
      <alignment horizontal="left" vertical="top" wrapText="1"/>
    </xf>
    <xf numFmtId="164" fontId="14" fillId="0" borderId="85" xfId="1" applyNumberFormat="1" applyFont="1" applyFill="1" applyBorder="1" applyAlignment="1">
      <alignment horizontal="center" vertical="top" wrapText="1"/>
    </xf>
    <xf numFmtId="2" fontId="14" fillId="0" borderId="0" xfId="1" applyNumberFormat="1" applyFont="1" applyFill="1" applyBorder="1" applyAlignment="1">
      <alignment horizontal="left" vertical="top" wrapText="1"/>
    </xf>
    <xf numFmtId="2" fontId="14" fillId="0" borderId="86" xfId="1" applyNumberFormat="1" applyFont="1" applyFill="1" applyBorder="1" applyAlignment="1">
      <alignment horizontal="left" vertical="top" wrapText="1"/>
    </xf>
    <xf numFmtId="49" fontId="19" fillId="0" borderId="51" xfId="1" applyNumberFormat="1" applyFont="1" applyFill="1" applyBorder="1" applyAlignment="1">
      <alignment horizontal="center" vertical="top"/>
    </xf>
    <xf numFmtId="0" fontId="14" fillId="0" borderId="87" xfId="1" applyFont="1" applyFill="1" applyBorder="1" applyAlignment="1">
      <alignment horizontal="center" vertical="center"/>
    </xf>
    <xf numFmtId="164" fontId="12" fillId="0" borderId="3" xfId="1" applyNumberFormat="1" applyFont="1" applyFill="1" applyBorder="1" applyAlignment="1">
      <alignment horizontal="center" vertical="center"/>
    </xf>
    <xf numFmtId="164" fontId="12" fillId="0" borderId="51" xfId="1" applyNumberFormat="1" applyFont="1" applyFill="1" applyBorder="1" applyAlignment="1">
      <alignment horizontal="center" vertical="center" wrapText="1"/>
    </xf>
    <xf numFmtId="0" fontId="19" fillId="0" borderId="87" xfId="1" applyFont="1" applyFill="1" applyBorder="1" applyAlignment="1">
      <alignment horizontal="center" vertical="top"/>
    </xf>
    <xf numFmtId="49" fontId="19" fillId="0" borderId="11" xfId="1" applyNumberFormat="1" applyFont="1" applyFill="1" applyBorder="1" applyAlignment="1">
      <alignment horizontal="center" vertical="top"/>
    </xf>
    <xf numFmtId="164" fontId="12" fillId="0" borderId="50" xfId="1" applyNumberFormat="1" applyFont="1" applyFill="1" applyBorder="1" applyAlignment="1">
      <alignment horizontal="center" vertical="center"/>
    </xf>
    <xf numFmtId="164" fontId="12" fillId="0" borderId="50" xfId="1" applyNumberFormat="1" applyFont="1" applyFill="1" applyBorder="1" applyAlignment="1">
      <alignment horizontal="center" vertical="center" wrapText="1"/>
    </xf>
    <xf numFmtId="0" fontId="19" fillId="0" borderId="50" xfId="1" applyFont="1" applyFill="1" applyBorder="1" applyAlignment="1">
      <alignment horizontal="center" vertical="top"/>
    </xf>
    <xf numFmtId="0" fontId="1" fillId="6" borderId="8" xfId="1" applyFill="1" applyBorder="1" applyAlignment="1">
      <alignment horizontal="center" vertical="top"/>
    </xf>
    <xf numFmtId="0" fontId="24" fillId="0" borderId="9" xfId="1" applyFont="1" applyBorder="1" applyAlignment="1">
      <alignment horizontal="center" vertical="top"/>
    </xf>
    <xf numFmtId="0" fontId="17" fillId="0" borderId="45" xfId="1" applyFont="1" applyBorder="1" applyAlignment="1">
      <alignment vertical="top" wrapText="1"/>
    </xf>
    <xf numFmtId="0" fontId="12" fillId="0" borderId="54" xfId="1" applyFont="1" applyFill="1" applyBorder="1" applyAlignment="1">
      <alignment vertical="top" wrapText="1"/>
    </xf>
    <xf numFmtId="0" fontId="19" fillId="0" borderId="57" xfId="1" applyFont="1" applyFill="1" applyBorder="1" applyAlignment="1">
      <alignment horizontal="center" vertical="top"/>
    </xf>
    <xf numFmtId="0" fontId="19" fillId="0" borderId="55" xfId="1" applyFont="1" applyFill="1" applyBorder="1" applyAlignment="1">
      <alignment horizontal="center" vertical="top"/>
    </xf>
    <xf numFmtId="0" fontId="19" fillId="0" borderId="58" xfId="1" applyFont="1" applyFill="1" applyBorder="1" applyAlignment="1">
      <alignment horizontal="center" vertical="top"/>
    </xf>
    <xf numFmtId="49" fontId="11" fillId="6" borderId="90" xfId="1" applyNumberFormat="1" applyFont="1" applyFill="1" applyBorder="1" applyAlignment="1">
      <alignment horizontal="center" vertical="top"/>
    </xf>
    <xf numFmtId="49" fontId="14" fillId="7" borderId="91" xfId="1" applyNumberFormat="1" applyFont="1" applyFill="1" applyBorder="1" applyAlignment="1">
      <alignment horizontal="center" vertical="top"/>
    </xf>
    <xf numFmtId="164" fontId="14" fillId="7" borderId="90" xfId="1" applyNumberFormat="1" applyFont="1" applyFill="1" applyBorder="1" applyAlignment="1">
      <alignment horizontal="center" vertical="center"/>
    </xf>
    <xf numFmtId="0" fontId="25" fillId="7" borderId="93" xfId="1" applyFont="1" applyFill="1" applyBorder="1" applyAlignment="1">
      <alignment horizontal="center" vertical="top" wrapText="1"/>
    </xf>
    <xf numFmtId="0" fontId="25" fillId="7" borderId="94" xfId="1" applyFont="1" applyFill="1" applyBorder="1" applyAlignment="1">
      <alignment horizontal="center" vertical="top" wrapText="1"/>
    </xf>
    <xf numFmtId="164" fontId="12" fillId="0" borderId="39" xfId="1" applyNumberFormat="1" applyFont="1" applyFill="1" applyBorder="1" applyAlignment="1">
      <alignment horizontal="center" vertical="top"/>
    </xf>
    <xf numFmtId="49" fontId="19" fillId="0" borderId="43" xfId="1" applyNumberFormat="1" applyFont="1" applyFill="1" applyBorder="1" applyAlignment="1">
      <alignment horizontal="center" vertical="top"/>
    </xf>
    <xf numFmtId="0" fontId="20" fillId="0" borderId="44" xfId="1" applyFont="1" applyFill="1" applyBorder="1" applyAlignment="1">
      <alignment horizontal="center" vertical="top"/>
    </xf>
    <xf numFmtId="164" fontId="14" fillId="0" borderId="59" xfId="1" applyNumberFormat="1" applyFont="1" applyFill="1" applyBorder="1" applyAlignment="1">
      <alignment horizontal="center" vertical="top"/>
    </xf>
    <xf numFmtId="164" fontId="0" fillId="0" borderId="0" xfId="0" applyNumberFormat="1"/>
    <xf numFmtId="0" fontId="22" fillId="0" borderId="87" xfId="1" applyFont="1" applyFill="1" applyBorder="1" applyAlignment="1">
      <alignment horizontal="center" vertical="center"/>
    </xf>
    <xf numFmtId="164" fontId="12" fillId="0" borderId="59" xfId="1" applyNumberFormat="1" applyFont="1" applyFill="1" applyBorder="1" applyAlignment="1">
      <alignment horizontal="center" vertical="top"/>
    </xf>
    <xf numFmtId="0" fontId="19" fillId="0" borderId="62" xfId="1" applyFont="1" applyFill="1" applyBorder="1" applyAlignment="1">
      <alignment horizontal="center" vertical="top" wrapText="1"/>
    </xf>
    <xf numFmtId="0" fontId="20" fillId="0" borderId="86" xfId="1" applyFont="1" applyFill="1" applyBorder="1" applyAlignment="1">
      <alignment horizontal="center" vertical="top"/>
    </xf>
    <xf numFmtId="0" fontId="19" fillId="0" borderId="83" xfId="1" applyFont="1" applyFill="1" applyBorder="1" applyAlignment="1">
      <alignment horizontal="center" vertical="top" wrapText="1"/>
    </xf>
    <xf numFmtId="0" fontId="20" fillId="0" borderId="32" xfId="1" applyFont="1" applyFill="1" applyBorder="1" applyAlignment="1">
      <alignment horizontal="center" vertical="top"/>
    </xf>
    <xf numFmtId="0" fontId="20" fillId="0" borderId="37" xfId="1" applyFont="1" applyFill="1" applyBorder="1" applyAlignment="1">
      <alignment horizontal="center" vertical="top"/>
    </xf>
    <xf numFmtId="164" fontId="12" fillId="0" borderId="50" xfId="1" applyNumberFormat="1" applyFont="1" applyFill="1" applyBorder="1" applyAlignment="1">
      <alignment horizontal="center" vertical="top"/>
    </xf>
    <xf numFmtId="0" fontId="12" fillId="0" borderId="98" xfId="1" applyFont="1" applyFill="1" applyBorder="1" applyAlignment="1">
      <alignment horizontal="left" vertical="top" wrapText="1"/>
    </xf>
    <xf numFmtId="9" fontId="12" fillId="0" borderId="98" xfId="1" applyNumberFormat="1" applyFont="1" applyFill="1" applyBorder="1" applyAlignment="1">
      <alignment horizontal="center" vertical="top"/>
    </xf>
    <xf numFmtId="0" fontId="12" fillId="0" borderId="98" xfId="1" applyFont="1" applyFill="1" applyBorder="1" applyAlignment="1">
      <alignment horizontal="center" vertical="top"/>
    </xf>
    <xf numFmtId="0" fontId="19" fillId="0" borderId="66" xfId="1" applyFont="1" applyFill="1" applyBorder="1" applyAlignment="1">
      <alignment horizontal="center" vertical="top" wrapText="1"/>
    </xf>
    <xf numFmtId="164" fontId="14" fillId="0" borderId="39" xfId="1" applyNumberFormat="1" applyFont="1" applyFill="1" applyBorder="1" applyAlignment="1">
      <alignment horizontal="center" vertical="top"/>
    </xf>
    <xf numFmtId="0" fontId="12" fillId="0" borderId="39" xfId="1" applyFont="1" applyFill="1" applyBorder="1" applyAlignment="1">
      <alignment horizontal="left" vertical="top" wrapText="1"/>
    </xf>
    <xf numFmtId="0" fontId="12" fillId="0" borderId="39" xfId="1" applyFont="1" applyFill="1" applyBorder="1" applyAlignment="1">
      <alignment horizontal="center" vertical="top"/>
    </xf>
    <xf numFmtId="0" fontId="12" fillId="0" borderId="7" xfId="1" applyFont="1" applyFill="1" applyBorder="1" applyAlignment="1">
      <alignment horizontal="center" vertical="top"/>
    </xf>
    <xf numFmtId="49" fontId="11" fillId="6" borderId="16" xfId="1" applyNumberFormat="1" applyFont="1" applyFill="1" applyBorder="1" applyAlignment="1">
      <alignment horizontal="center" vertical="top"/>
    </xf>
    <xf numFmtId="49" fontId="14" fillId="7" borderId="17" xfId="1" applyNumberFormat="1" applyFont="1" applyFill="1" applyBorder="1" applyAlignment="1">
      <alignment horizontal="center" vertical="top"/>
    </xf>
    <xf numFmtId="49" fontId="15" fillId="7" borderId="75" xfId="1" applyNumberFormat="1" applyFont="1" applyFill="1" applyBorder="1" applyAlignment="1">
      <alignment horizontal="center" vertical="top"/>
    </xf>
    <xf numFmtId="164" fontId="14" fillId="7" borderId="17" xfId="1" applyNumberFormat="1" applyFont="1" applyFill="1" applyBorder="1" applyAlignment="1">
      <alignment horizontal="center" vertical="top"/>
    </xf>
    <xf numFmtId="0" fontId="13" fillId="7" borderId="101" xfId="1" applyFont="1" applyFill="1" applyBorder="1" applyAlignment="1">
      <alignment horizontal="center" vertical="top" wrapText="1"/>
    </xf>
    <xf numFmtId="0" fontId="13" fillId="7" borderId="17" xfId="1" applyFont="1" applyFill="1" applyBorder="1" applyAlignment="1">
      <alignment horizontal="center" vertical="top"/>
    </xf>
    <xf numFmtId="0" fontId="13" fillId="7" borderId="53" xfId="1" applyFont="1" applyFill="1" applyBorder="1" applyAlignment="1">
      <alignment horizontal="center" vertical="top"/>
    </xf>
    <xf numFmtId="49" fontId="14" fillId="7" borderId="9" xfId="1" applyNumberFormat="1" applyFont="1" applyFill="1" applyBorder="1" applyAlignment="1">
      <alignment horizontal="center" vertical="top"/>
    </xf>
    <xf numFmtId="49" fontId="11" fillId="6" borderId="1" xfId="1" applyNumberFormat="1" applyFont="1" applyFill="1" applyBorder="1" applyAlignment="1">
      <alignment horizontal="center" vertical="center"/>
    </xf>
    <xf numFmtId="49" fontId="14" fillId="0" borderId="2" xfId="1" applyNumberFormat="1" applyFont="1" applyFill="1" applyBorder="1" applyAlignment="1">
      <alignment horizontal="center" vertical="center"/>
    </xf>
    <xf numFmtId="49" fontId="14" fillId="8" borderId="4" xfId="1" applyNumberFormat="1" applyFont="1" applyFill="1" applyBorder="1" applyAlignment="1">
      <alignment horizontal="right" vertical="top"/>
    </xf>
    <xf numFmtId="0" fontId="14" fillId="8" borderId="4" xfId="1" applyFont="1" applyFill="1" applyBorder="1" applyAlignment="1">
      <alignment horizontal="center" vertical="center"/>
    </xf>
    <xf numFmtId="164" fontId="12" fillId="8" borderId="3" xfId="1" applyNumberFormat="1" applyFont="1" applyFill="1" applyBorder="1" applyAlignment="1">
      <alignment horizontal="center" vertical="top"/>
    </xf>
    <xf numFmtId="164" fontId="12" fillId="8" borderId="102" xfId="1" applyNumberFormat="1" applyFont="1" applyFill="1" applyBorder="1" applyAlignment="1">
      <alignment horizontal="center" vertical="center"/>
    </xf>
    <xf numFmtId="49" fontId="11" fillId="6" borderId="89" xfId="1" applyNumberFormat="1" applyFont="1" applyFill="1" applyBorder="1" applyAlignment="1">
      <alignment horizontal="center" vertical="center"/>
    </xf>
    <xf numFmtId="49" fontId="14" fillId="0" borderId="89" xfId="1" applyNumberFormat="1" applyFont="1" applyFill="1" applyBorder="1" applyAlignment="1">
      <alignment horizontal="center" vertical="center"/>
    </xf>
    <xf numFmtId="49" fontId="14" fillId="8" borderId="89" xfId="1" applyNumberFormat="1" applyFont="1" applyFill="1" applyBorder="1" applyAlignment="1">
      <alignment horizontal="right" vertical="top"/>
    </xf>
    <xf numFmtId="0" fontId="14" fillId="8" borderId="89" xfId="1" applyFont="1" applyFill="1" applyBorder="1" applyAlignment="1">
      <alignment horizontal="center" vertical="center"/>
    </xf>
    <xf numFmtId="164" fontId="12" fillId="8" borderId="89" xfId="1" applyNumberFormat="1" applyFont="1" applyFill="1" applyBorder="1" applyAlignment="1">
      <alignment horizontal="center" vertical="top"/>
    </xf>
    <xf numFmtId="164" fontId="12" fillId="8" borderId="89" xfId="1" applyNumberFormat="1" applyFont="1" applyFill="1" applyBorder="1" applyAlignment="1">
      <alignment horizontal="center" vertical="center"/>
    </xf>
    <xf numFmtId="164" fontId="12" fillId="8" borderId="73" xfId="1" applyNumberFormat="1" applyFont="1" applyFill="1" applyBorder="1" applyAlignment="1">
      <alignment horizontal="center" vertical="center"/>
    </xf>
    <xf numFmtId="0" fontId="17" fillId="6" borderId="16" xfId="1" applyFont="1" applyFill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49" fontId="19" fillId="0" borderId="19" xfId="1" applyNumberFormat="1" applyFont="1" applyFill="1" applyBorder="1" applyAlignment="1">
      <alignment horizontal="center" vertical="top"/>
    </xf>
    <xf numFmtId="0" fontId="20" fillId="0" borderId="19" xfId="1" applyFont="1" applyFill="1" applyBorder="1" applyAlignment="1">
      <alignment horizontal="center" vertical="top"/>
    </xf>
    <xf numFmtId="164" fontId="14" fillId="0" borderId="53" xfId="1" applyNumberFormat="1" applyFont="1" applyFill="1" applyBorder="1" applyAlignment="1">
      <alignment horizontal="center" vertical="top"/>
    </xf>
    <xf numFmtId="0" fontId="12" fillId="0" borderId="16" xfId="1" applyFont="1" applyFill="1" applyBorder="1" applyAlignment="1">
      <alignment horizontal="left" vertical="top" wrapText="1"/>
    </xf>
    <xf numFmtId="0" fontId="12" fillId="0" borderId="101" xfId="1" applyFont="1" applyFill="1" applyBorder="1" applyAlignment="1">
      <alignment horizontal="center" vertical="top"/>
    </xf>
    <xf numFmtId="0" fontId="12" fillId="0" borderId="17" xfId="1" applyFont="1" applyFill="1" applyBorder="1" applyAlignment="1">
      <alignment horizontal="center" vertical="top"/>
    </xf>
    <xf numFmtId="0" fontId="12" fillId="0" borderId="77" xfId="1" applyFont="1" applyFill="1" applyBorder="1" applyAlignment="1">
      <alignment horizontal="center" vertical="top"/>
    </xf>
    <xf numFmtId="49" fontId="19" fillId="0" borderId="4" xfId="1" applyNumberFormat="1" applyFont="1" applyFill="1" applyBorder="1" applyAlignment="1">
      <alignment horizontal="center" vertical="top"/>
    </xf>
    <xf numFmtId="0" fontId="20" fillId="0" borderId="89" xfId="1" applyFont="1" applyFill="1" applyBorder="1" applyAlignment="1">
      <alignment horizontal="center" vertical="top"/>
    </xf>
    <xf numFmtId="164" fontId="12" fillId="0" borderId="89" xfId="1" applyNumberFormat="1" applyFont="1" applyFill="1" applyBorder="1" applyAlignment="1">
      <alignment horizontal="center" vertical="top"/>
    </xf>
    <xf numFmtId="0" fontId="20" fillId="0" borderId="73" xfId="1" applyFont="1" applyFill="1" applyBorder="1" applyAlignment="1">
      <alignment horizontal="center" vertical="top"/>
    </xf>
    <xf numFmtId="164" fontId="14" fillId="0" borderId="54" xfId="1" applyNumberFormat="1" applyFont="1" applyFill="1" applyBorder="1" applyAlignment="1">
      <alignment horizontal="center" vertical="top"/>
    </xf>
    <xf numFmtId="49" fontId="14" fillId="0" borderId="101" xfId="1" applyNumberFormat="1" applyFont="1" applyFill="1" applyBorder="1" applyAlignment="1">
      <alignment horizontal="center" vertical="top"/>
    </xf>
    <xf numFmtId="164" fontId="14" fillId="7" borderId="16" xfId="1" applyNumberFormat="1" applyFont="1" applyFill="1" applyBorder="1" applyAlignment="1">
      <alignment horizontal="center" vertical="top"/>
    </xf>
    <xf numFmtId="0" fontId="25" fillId="7" borderId="76" xfId="1" applyFont="1" applyFill="1" applyBorder="1" applyAlignment="1">
      <alignment horizontal="center" vertical="top" wrapText="1"/>
    </xf>
    <xf numFmtId="0" fontId="25" fillId="7" borderId="77" xfId="1" applyFont="1" applyFill="1" applyBorder="1" applyAlignment="1">
      <alignment horizontal="center" vertical="top" wrapText="1"/>
    </xf>
    <xf numFmtId="0" fontId="25" fillId="6" borderId="78" xfId="1" applyFont="1" applyFill="1" applyBorder="1" applyAlignment="1">
      <alignment vertical="top"/>
    </xf>
    <xf numFmtId="0" fontId="25" fillId="6" borderId="76" xfId="1" applyFont="1" applyFill="1" applyBorder="1" applyAlignment="1">
      <alignment vertical="top"/>
    </xf>
    <xf numFmtId="0" fontId="25" fillId="6" borderId="77" xfId="1" applyFont="1" applyFill="1" applyBorder="1" applyAlignment="1">
      <alignment vertical="top"/>
    </xf>
    <xf numFmtId="0" fontId="15" fillId="0" borderId="86" xfId="1" applyFont="1" applyFill="1" applyBorder="1" applyAlignment="1">
      <alignment horizontal="left" vertical="top" wrapText="1"/>
    </xf>
    <xf numFmtId="164" fontId="12" fillId="0" borderId="7" xfId="1" applyNumberFormat="1" applyFont="1" applyFill="1" applyBorder="1" applyAlignment="1">
      <alignment horizontal="center" vertical="center"/>
    </xf>
    <xf numFmtId="164" fontId="12" fillId="0" borderId="104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/>
    </xf>
    <xf numFmtId="0" fontId="20" fillId="8" borderId="43" xfId="1" applyFont="1" applyFill="1" applyBorder="1" applyAlignment="1">
      <alignment horizontal="right" vertical="top"/>
    </xf>
    <xf numFmtId="164" fontId="14" fillId="0" borderId="105" xfId="1" applyNumberFormat="1" applyFont="1" applyFill="1" applyBorder="1" applyAlignment="1">
      <alignment horizontal="center" vertical="top"/>
    </xf>
    <xf numFmtId="0" fontId="20" fillId="8" borderId="100" xfId="1" applyFont="1" applyFill="1" applyBorder="1" applyAlignment="1">
      <alignment horizontal="right" vertical="top"/>
    </xf>
    <xf numFmtId="164" fontId="14" fillId="8" borderId="106" xfId="1" applyNumberFormat="1" applyFont="1" applyFill="1" applyBorder="1" applyAlignment="1">
      <alignment horizontal="center" vertical="top"/>
    </xf>
    <xf numFmtId="49" fontId="14" fillId="7" borderId="55" xfId="1" applyNumberFormat="1" applyFont="1" applyFill="1" applyBorder="1" applyAlignment="1">
      <alignment horizontal="center" vertical="top"/>
    </xf>
    <xf numFmtId="164" fontId="14" fillId="7" borderId="20" xfId="1" applyNumberFormat="1" applyFont="1" applyFill="1" applyBorder="1" applyAlignment="1">
      <alignment horizontal="center" vertical="top"/>
    </xf>
    <xf numFmtId="164" fontId="14" fillId="7" borderId="107" xfId="1" applyNumberFormat="1" applyFont="1" applyFill="1" applyBorder="1" applyAlignment="1">
      <alignment horizontal="center" vertical="top"/>
    </xf>
    <xf numFmtId="0" fontId="12" fillId="7" borderId="108" xfId="1" applyFont="1" applyFill="1" applyBorder="1" applyAlignment="1">
      <alignment vertical="top" wrapText="1"/>
    </xf>
    <xf numFmtId="0" fontId="19" fillId="7" borderId="57" xfId="1" applyFont="1" applyFill="1" applyBorder="1" applyAlignment="1">
      <alignment vertical="top"/>
    </xf>
    <xf numFmtId="0" fontId="19" fillId="7" borderId="55" xfId="1" applyFont="1" applyFill="1" applyBorder="1" applyAlignment="1">
      <alignment vertical="top"/>
    </xf>
    <xf numFmtId="0" fontId="25" fillId="0" borderId="58" xfId="1" applyFont="1" applyFill="1" applyBorder="1" applyAlignment="1">
      <alignment vertical="top"/>
    </xf>
    <xf numFmtId="49" fontId="25" fillId="0" borderId="4" xfId="1" applyNumberFormat="1" applyFont="1" applyFill="1" applyBorder="1" applyAlignment="1">
      <alignment horizontal="center" vertical="top"/>
    </xf>
    <xf numFmtId="49" fontId="25" fillId="0" borderId="11" xfId="1" applyNumberFormat="1" applyFont="1" applyFill="1" applyBorder="1" applyAlignment="1">
      <alignment horizontal="center" vertical="top"/>
    </xf>
    <xf numFmtId="49" fontId="25" fillId="0" borderId="19" xfId="1" applyNumberFormat="1" applyFont="1" applyFill="1" applyBorder="1" applyAlignment="1">
      <alignment horizontal="center" vertical="top"/>
    </xf>
    <xf numFmtId="0" fontId="20" fillId="0" borderId="50" xfId="1" applyFont="1" applyFill="1" applyBorder="1" applyAlignment="1">
      <alignment horizontal="right" vertical="top"/>
    </xf>
    <xf numFmtId="0" fontId="19" fillId="0" borderId="4" xfId="1" applyFont="1" applyFill="1" applyBorder="1" applyAlignment="1">
      <alignment horizontal="center" vertical="top"/>
    </xf>
    <xf numFmtId="164" fontId="14" fillId="0" borderId="89" xfId="1" applyNumberFormat="1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left" vertical="center" wrapText="1"/>
    </xf>
    <xf numFmtId="49" fontId="25" fillId="8" borderId="89" xfId="1" applyNumberFormat="1" applyFont="1" applyFill="1" applyBorder="1" applyAlignment="1">
      <alignment horizontal="center" vertical="top"/>
    </xf>
    <xf numFmtId="164" fontId="12" fillId="8" borderId="60" xfId="1" applyNumberFormat="1" applyFont="1" applyFill="1" applyBorder="1" applyAlignment="1">
      <alignment horizontal="center" vertical="center"/>
    </xf>
    <xf numFmtId="164" fontId="12" fillId="8" borderId="58" xfId="1" applyNumberFormat="1" applyFont="1" applyFill="1" applyBorder="1" applyAlignment="1">
      <alignment horizontal="center" vertical="center"/>
    </xf>
    <xf numFmtId="0" fontId="19" fillId="8" borderId="39" xfId="1" applyFont="1" applyFill="1" applyBorder="1" applyAlignment="1">
      <alignment horizontal="center" vertical="top"/>
    </xf>
    <xf numFmtId="49" fontId="14" fillId="0" borderId="9" xfId="1" applyNumberFormat="1" applyFont="1" applyFill="1" applyBorder="1" applyAlignment="1">
      <alignment horizontal="center" vertical="center"/>
    </xf>
    <xf numFmtId="0" fontId="17" fillId="8" borderId="10" xfId="1" applyFont="1" applyFill="1" applyBorder="1" applyAlignment="1">
      <alignment horizontal="left" vertical="center" wrapText="1"/>
    </xf>
    <xf numFmtId="49" fontId="25" fillId="8" borderId="4" xfId="1" applyNumberFormat="1" applyFont="1" applyFill="1" applyBorder="1" applyAlignment="1">
      <alignment horizontal="center" vertical="top"/>
    </xf>
    <xf numFmtId="164" fontId="14" fillId="8" borderId="1" xfId="1" applyNumberFormat="1" applyFont="1" applyFill="1" applyBorder="1" applyAlignment="1">
      <alignment horizontal="center" vertical="center"/>
    </xf>
    <xf numFmtId="0" fontId="12" fillId="8" borderId="109" xfId="1" applyFont="1" applyFill="1" applyBorder="1" applyAlignment="1">
      <alignment horizontal="left" vertical="top" wrapText="1"/>
    </xf>
    <xf numFmtId="0" fontId="19" fillId="8" borderId="9" xfId="1" applyFont="1" applyFill="1" applyBorder="1" applyAlignment="1">
      <alignment horizontal="center" vertical="top"/>
    </xf>
    <xf numFmtId="0" fontId="25" fillId="8" borderId="10" xfId="1" applyFont="1" applyFill="1" applyBorder="1" applyAlignment="1">
      <alignment horizontal="center" vertical="top"/>
    </xf>
    <xf numFmtId="49" fontId="14" fillId="7" borderId="9" xfId="1" applyNumberFormat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 shrinkToFit="1"/>
    </xf>
    <xf numFmtId="164" fontId="14" fillId="7" borderId="1" xfId="1" applyNumberFormat="1" applyFont="1" applyFill="1" applyBorder="1" applyAlignment="1">
      <alignment horizontal="center" vertical="center"/>
    </xf>
    <xf numFmtId="0" fontId="12" fillId="7" borderId="55" xfId="1" applyFont="1" applyFill="1" applyBorder="1" applyAlignment="1">
      <alignment horizontal="left" vertical="top" wrapText="1"/>
    </xf>
    <xf numFmtId="0" fontId="19" fillId="7" borderId="55" xfId="1" applyFont="1" applyFill="1" applyBorder="1" applyAlignment="1">
      <alignment horizontal="center" vertical="top"/>
    </xf>
    <xf numFmtId="0" fontId="19" fillId="7" borderId="60" xfId="1" applyFont="1" applyFill="1" applyBorder="1" applyAlignment="1">
      <alignment horizontal="center" vertical="top"/>
    </xf>
    <xf numFmtId="0" fontId="13" fillId="0" borderId="4" xfId="1" applyFont="1" applyBorder="1" applyAlignment="1">
      <alignment horizontal="left" vertical="top" shrinkToFit="1"/>
    </xf>
    <xf numFmtId="0" fontId="13" fillId="0" borderId="11" xfId="1" applyFont="1" applyBorder="1" applyAlignment="1">
      <alignment horizontal="left" vertical="top" shrinkToFit="1"/>
    </xf>
    <xf numFmtId="0" fontId="13" fillId="0" borderId="89" xfId="1" applyFont="1" applyBorder="1" applyAlignment="1">
      <alignment horizontal="left" vertical="top" shrinkToFit="1"/>
    </xf>
    <xf numFmtId="0" fontId="12" fillId="0" borderId="89" xfId="1" applyFont="1" applyBorder="1" applyAlignment="1">
      <alignment horizontal="left" vertical="top" shrinkToFit="1"/>
    </xf>
    <xf numFmtId="165" fontId="12" fillId="0" borderId="73" xfId="1" applyNumberFormat="1" applyFont="1" applyBorder="1" applyAlignment="1">
      <alignment horizontal="left" vertical="top" shrinkToFit="1"/>
    </xf>
    <xf numFmtId="0" fontId="12" fillId="0" borderId="11" xfId="1" applyFont="1" applyBorder="1" applyAlignment="1">
      <alignment horizontal="left" vertical="top" shrinkToFit="1"/>
    </xf>
    <xf numFmtId="165" fontId="12" fillId="0" borderId="86" xfId="1" applyNumberFormat="1" applyFont="1" applyBorder="1" applyAlignment="1">
      <alignment horizontal="left" vertical="top" shrinkToFit="1"/>
    </xf>
    <xf numFmtId="2" fontId="12" fillId="0" borderId="11" xfId="1" applyNumberFormat="1" applyFont="1" applyBorder="1" applyAlignment="1">
      <alignment horizontal="left" vertical="top" shrinkToFit="1"/>
    </xf>
    <xf numFmtId="165" fontId="12" fillId="0" borderId="89" xfId="1" applyNumberFormat="1" applyFont="1" applyBorder="1" applyAlignment="1">
      <alignment horizontal="left" vertical="top" shrinkToFit="1"/>
    </xf>
    <xf numFmtId="0" fontId="12" fillId="0" borderId="47" xfId="1" applyFont="1" applyFill="1" applyBorder="1" applyAlignment="1">
      <alignment horizontal="center" vertical="center"/>
    </xf>
    <xf numFmtId="165" fontId="12" fillId="0" borderId="52" xfId="1" applyNumberFormat="1" applyFont="1" applyFill="1" applyBorder="1" applyAlignment="1">
      <alignment horizontal="center" vertical="top"/>
    </xf>
    <xf numFmtId="0" fontId="12" fillId="0" borderId="47" xfId="1" applyNumberFormat="1" applyFont="1" applyFill="1" applyBorder="1" applyAlignment="1">
      <alignment horizontal="center" vertical="top"/>
    </xf>
    <xf numFmtId="0" fontId="12" fillId="8" borderId="19" xfId="1" applyFont="1" applyFill="1" applyBorder="1" applyAlignment="1">
      <alignment horizontal="right" vertical="top"/>
    </xf>
    <xf numFmtId="164" fontId="12" fillId="8" borderId="53" xfId="1" applyNumberFormat="1" applyFont="1" applyFill="1" applyBorder="1" applyAlignment="1">
      <alignment horizontal="center" vertical="top"/>
    </xf>
    <xf numFmtId="164" fontId="12" fillId="8" borderId="19" xfId="1" applyNumberFormat="1" applyFont="1" applyFill="1" applyBorder="1" applyAlignment="1">
      <alignment horizontal="center" vertical="top"/>
    </xf>
    <xf numFmtId="49" fontId="11" fillId="7" borderId="17" xfId="1" applyNumberFormat="1" applyFont="1" applyFill="1" applyBorder="1" applyAlignment="1">
      <alignment horizontal="center" vertical="top"/>
    </xf>
    <xf numFmtId="164" fontId="11" fillId="7" borderId="76" xfId="1" applyNumberFormat="1" applyFont="1" applyFill="1" applyBorder="1" applyAlignment="1">
      <alignment horizontal="center" vertical="top"/>
    </xf>
    <xf numFmtId="164" fontId="11" fillId="7" borderId="78" xfId="1" applyNumberFormat="1" applyFont="1" applyFill="1" applyBorder="1" applyAlignment="1">
      <alignment horizontal="center" vertical="top"/>
    </xf>
    <xf numFmtId="0" fontId="16" fillId="7" borderId="76" xfId="1" applyFont="1" applyFill="1" applyBorder="1" applyAlignment="1">
      <alignment vertical="top" wrapText="1"/>
    </xf>
    <xf numFmtId="0" fontId="2" fillId="7" borderId="76" xfId="1" applyFont="1" applyFill="1" applyBorder="1" applyAlignment="1">
      <alignment horizontal="center" vertical="top" wrapText="1"/>
    </xf>
    <xf numFmtId="0" fontId="2" fillId="7" borderId="77" xfId="1" applyFont="1" applyFill="1" applyBorder="1" applyAlignment="1">
      <alignment horizontal="center" vertical="top" wrapText="1"/>
    </xf>
    <xf numFmtId="164" fontId="11" fillId="6" borderId="60" xfId="1" applyNumberFormat="1" applyFont="1" applyFill="1" applyBorder="1" applyAlignment="1">
      <alignment horizontal="center" vertical="top"/>
    </xf>
    <xf numFmtId="0" fontId="16" fillId="6" borderId="57" xfId="1" applyFont="1" applyFill="1" applyBorder="1" applyAlignment="1">
      <alignment vertical="top" wrapText="1"/>
    </xf>
    <xf numFmtId="0" fontId="2" fillId="6" borderId="57" xfId="1" applyFont="1" applyFill="1" applyBorder="1" applyAlignment="1">
      <alignment horizontal="center" vertical="top" wrapText="1"/>
    </xf>
    <xf numFmtId="0" fontId="2" fillId="6" borderId="58" xfId="1" applyFont="1" applyFill="1" applyBorder="1" applyAlignment="1">
      <alignment horizontal="center" vertical="top" wrapText="1"/>
    </xf>
    <xf numFmtId="49" fontId="11" fillId="0" borderId="9" xfId="1" applyNumberFormat="1" applyFont="1" applyFill="1" applyBorder="1" applyAlignment="1">
      <alignment horizontal="center" vertical="top"/>
    </xf>
    <xf numFmtId="0" fontId="11" fillId="0" borderId="86" xfId="1" applyFont="1" applyFill="1" applyBorder="1" applyAlignment="1">
      <alignment horizontal="left" vertical="top" wrapText="1"/>
    </xf>
    <xf numFmtId="49" fontId="11" fillId="0" borderId="4" xfId="1" applyNumberFormat="1" applyFont="1" applyFill="1" applyBorder="1" applyAlignment="1">
      <alignment horizontal="right" vertical="center"/>
    </xf>
    <xf numFmtId="49" fontId="11" fillId="0" borderId="39" xfId="1" applyNumberFormat="1" applyFont="1" applyFill="1" applyBorder="1" applyAlignment="1">
      <alignment horizontal="center" vertical="center"/>
    </xf>
    <xf numFmtId="49" fontId="11" fillId="0" borderId="11" xfId="1" applyNumberFormat="1" applyFont="1" applyFill="1" applyBorder="1" applyAlignment="1">
      <alignment horizontal="right" vertical="center"/>
    </xf>
    <xf numFmtId="49" fontId="11" fillId="0" borderId="113" xfId="1" applyNumberFormat="1" applyFont="1" applyFill="1" applyBorder="1" applyAlignment="1">
      <alignment horizontal="center" vertical="center"/>
    </xf>
    <xf numFmtId="164" fontId="12" fillId="0" borderId="100" xfId="1" applyNumberFormat="1" applyFont="1" applyFill="1" applyBorder="1" applyAlignment="1">
      <alignment horizontal="center" vertical="center"/>
    </xf>
    <xf numFmtId="49" fontId="2" fillId="0" borderId="19" xfId="1" applyNumberFormat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right" vertical="center"/>
    </xf>
    <xf numFmtId="164" fontId="12" fillId="0" borderId="10" xfId="1" applyNumberFormat="1" applyFont="1" applyFill="1" applyBorder="1" applyAlignment="1">
      <alignment horizontal="center" vertical="center"/>
    </xf>
    <xf numFmtId="164" fontId="12" fillId="0" borderId="86" xfId="1" applyNumberFormat="1" applyFont="1" applyFill="1" applyBorder="1" applyAlignment="1">
      <alignment horizontal="center" vertical="center"/>
    </xf>
    <xf numFmtId="0" fontId="8" fillId="0" borderId="50" xfId="1" applyFont="1" applyFill="1" applyBorder="1" applyAlignment="1">
      <alignment horizontal="right" vertical="center"/>
    </xf>
    <xf numFmtId="49" fontId="11" fillId="8" borderId="2" xfId="1" applyNumberFormat="1" applyFont="1" applyFill="1" applyBorder="1" applyAlignment="1">
      <alignment horizontal="center" vertical="center"/>
    </xf>
    <xf numFmtId="49" fontId="11" fillId="8" borderId="2" xfId="1" applyNumberFormat="1" applyFont="1" applyFill="1" applyBorder="1" applyAlignment="1">
      <alignment horizontal="right" vertical="center"/>
    </xf>
    <xf numFmtId="49" fontId="11" fillId="8" borderId="4" xfId="1" applyNumberFormat="1" applyFont="1" applyFill="1" applyBorder="1" applyAlignment="1">
      <alignment horizontal="right" vertical="center"/>
    </xf>
    <xf numFmtId="0" fontId="11" fillId="8" borderId="39" xfId="1" applyFont="1" applyFill="1" applyBorder="1" applyAlignment="1">
      <alignment horizontal="center" vertical="center"/>
    </xf>
    <xf numFmtId="164" fontId="12" fillId="8" borderId="38" xfId="1" applyNumberFormat="1" applyFont="1" applyFill="1" applyBorder="1" applyAlignment="1">
      <alignment horizontal="center" vertical="center"/>
    </xf>
    <xf numFmtId="164" fontId="12" fillId="8" borderId="104" xfId="1" applyNumberFormat="1" applyFont="1" applyFill="1" applyBorder="1" applyAlignment="1">
      <alignment horizontal="center" vertical="center"/>
    </xf>
    <xf numFmtId="49" fontId="11" fillId="8" borderId="9" xfId="1" applyNumberFormat="1" applyFont="1" applyFill="1" applyBorder="1" applyAlignment="1">
      <alignment horizontal="center" vertical="center"/>
    </xf>
    <xf numFmtId="49" fontId="11" fillId="8" borderId="9" xfId="1" applyNumberFormat="1" applyFont="1" applyFill="1" applyBorder="1" applyAlignment="1">
      <alignment horizontal="right" vertical="center"/>
    </xf>
    <xf numFmtId="49" fontId="11" fillId="8" borderId="11" xfId="1" applyNumberFormat="1" applyFont="1" applyFill="1" applyBorder="1" applyAlignment="1">
      <alignment horizontal="right" vertical="center"/>
    </xf>
    <xf numFmtId="0" fontId="11" fillId="8" borderId="11" xfId="1" applyFont="1" applyFill="1" applyBorder="1" applyAlignment="1">
      <alignment horizontal="center" vertical="center"/>
    </xf>
    <xf numFmtId="164" fontId="12" fillId="8" borderId="10" xfId="1" applyNumberFormat="1" applyFont="1" applyFill="1" applyBorder="1" applyAlignment="1">
      <alignment horizontal="center" vertical="center"/>
    </xf>
    <xf numFmtId="164" fontId="12" fillId="8" borderId="100" xfId="1" applyNumberFormat="1" applyFont="1" applyFill="1" applyBorder="1" applyAlignment="1">
      <alignment horizontal="center" vertical="center"/>
    </xf>
    <xf numFmtId="49" fontId="16" fillId="6" borderId="16" xfId="1" applyNumberFormat="1" applyFont="1" applyFill="1" applyBorder="1" applyAlignment="1">
      <alignment horizontal="center" vertical="top"/>
    </xf>
    <xf numFmtId="49" fontId="11" fillId="8" borderId="17" xfId="1" applyNumberFormat="1" applyFont="1" applyFill="1" applyBorder="1" applyAlignment="1">
      <alignment horizontal="center" vertical="top"/>
    </xf>
    <xf numFmtId="49" fontId="11" fillId="8" borderId="17" xfId="1" applyNumberFormat="1" applyFont="1" applyFill="1" applyBorder="1" applyAlignment="1">
      <alignment horizontal="center" vertical="center"/>
    </xf>
    <xf numFmtId="49" fontId="2" fillId="8" borderId="19" xfId="1" applyNumberFormat="1" applyFont="1" applyFill="1" applyBorder="1" applyAlignment="1">
      <alignment horizontal="center" vertical="center"/>
    </xf>
    <xf numFmtId="0" fontId="8" fillId="8" borderId="50" xfId="1" applyFont="1" applyFill="1" applyBorder="1" applyAlignment="1">
      <alignment horizontal="right" vertical="center"/>
    </xf>
    <xf numFmtId="164" fontId="14" fillId="8" borderId="50" xfId="1" applyNumberFormat="1" applyFont="1" applyFill="1" applyBorder="1" applyAlignment="1">
      <alignment horizontal="center" vertical="center"/>
    </xf>
    <xf numFmtId="164" fontId="11" fillId="7" borderId="55" xfId="1" applyNumberFormat="1" applyFont="1" applyFill="1" applyBorder="1" applyAlignment="1">
      <alignment horizontal="center" vertical="center"/>
    </xf>
    <xf numFmtId="0" fontId="16" fillId="7" borderId="93" xfId="1" applyFont="1" applyFill="1" applyBorder="1" applyAlignment="1">
      <alignment vertical="center" wrapText="1"/>
    </xf>
    <xf numFmtId="0" fontId="2" fillId="7" borderId="93" xfId="1" applyFont="1" applyFill="1" applyBorder="1" applyAlignment="1">
      <alignment horizontal="center" vertical="center" wrapText="1"/>
    </xf>
    <xf numFmtId="0" fontId="2" fillId="8" borderId="94" xfId="1" applyFont="1" applyFill="1" applyBorder="1" applyAlignment="1">
      <alignment horizontal="center" vertical="top" wrapText="1"/>
    </xf>
    <xf numFmtId="0" fontId="11" fillId="0" borderId="39" xfId="1" applyFont="1" applyFill="1" applyBorder="1" applyAlignment="1">
      <alignment horizontal="center" vertical="center"/>
    </xf>
    <xf numFmtId="49" fontId="11" fillId="0" borderId="59" xfId="1" applyNumberFormat="1" applyFont="1" applyFill="1" applyBorder="1" applyAlignment="1">
      <alignment horizontal="center" vertical="center"/>
    </xf>
    <xf numFmtId="164" fontId="12" fillId="0" borderId="49" xfId="1" applyNumberFormat="1" applyFont="1" applyFill="1" applyBorder="1" applyAlignment="1">
      <alignment horizontal="center" vertical="center"/>
    </xf>
    <xf numFmtId="164" fontId="12" fillId="0" borderId="15" xfId="1" applyNumberFormat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center"/>
    </xf>
    <xf numFmtId="164" fontId="12" fillId="0" borderId="25" xfId="1" applyNumberFormat="1" applyFont="1" applyFill="1" applyBorder="1" applyAlignment="1">
      <alignment horizontal="center" vertical="center"/>
    </xf>
    <xf numFmtId="0" fontId="11" fillId="0" borderId="59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right" vertical="center"/>
    </xf>
    <xf numFmtId="164" fontId="14" fillId="0" borderId="101" xfId="1" applyNumberFormat="1" applyFont="1" applyFill="1" applyBorder="1" applyAlignment="1">
      <alignment horizontal="center" vertical="center"/>
    </xf>
    <xf numFmtId="49" fontId="11" fillId="7" borderId="17" xfId="1" applyNumberFormat="1" applyFont="1" applyFill="1" applyBorder="1" applyAlignment="1">
      <alignment horizontal="center" vertical="center"/>
    </xf>
    <xf numFmtId="164" fontId="14" fillId="7" borderId="78" xfId="1" applyNumberFormat="1" applyFont="1" applyFill="1" applyBorder="1" applyAlignment="1">
      <alignment horizontal="center" vertical="center"/>
    </xf>
    <xf numFmtId="0" fontId="2" fillId="0" borderId="94" xfId="1" applyFont="1" applyFill="1" applyBorder="1" applyAlignment="1">
      <alignment horizontal="center" vertical="center" wrapText="1"/>
    </xf>
    <xf numFmtId="0" fontId="11" fillId="0" borderId="86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102" xfId="1" applyFont="1" applyFill="1" applyBorder="1" applyAlignment="1">
      <alignment horizontal="left" vertical="center" wrapText="1"/>
    </xf>
    <xf numFmtId="0" fontId="12" fillId="0" borderId="39" xfId="1" applyNumberFormat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left" vertical="center" wrapText="1"/>
    </xf>
    <xf numFmtId="0" fontId="11" fillId="0" borderId="114" xfId="1" applyFont="1" applyFill="1" applyBorder="1" applyAlignment="1">
      <alignment horizontal="left" vertical="center" wrapText="1"/>
    </xf>
    <xf numFmtId="0" fontId="12" fillId="0" borderId="59" xfId="1" applyNumberFormat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left" vertical="center" wrapText="1"/>
    </xf>
    <xf numFmtId="0" fontId="11" fillId="0" borderId="78" xfId="1" applyFont="1" applyFill="1" applyBorder="1" applyAlignment="1">
      <alignment horizontal="left" vertical="center" wrapText="1"/>
    </xf>
    <xf numFmtId="0" fontId="14" fillId="0" borderId="100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/>
    </xf>
    <xf numFmtId="49" fontId="11" fillId="0" borderId="114" xfId="1" applyNumberFormat="1" applyFont="1" applyFill="1" applyBorder="1" applyAlignment="1">
      <alignment horizontal="center" vertical="center"/>
    </xf>
    <xf numFmtId="0" fontId="8" fillId="0" borderId="115" xfId="1" applyFont="1" applyFill="1" applyBorder="1" applyAlignment="1">
      <alignment horizontal="right" vertical="center"/>
    </xf>
    <xf numFmtId="49" fontId="11" fillId="0" borderId="6" xfId="1" applyNumberFormat="1" applyFont="1" applyFill="1" applyBorder="1" applyAlignment="1">
      <alignment horizontal="center" vertical="center"/>
    </xf>
    <xf numFmtId="49" fontId="11" fillId="0" borderId="14" xfId="1" applyNumberFormat="1" applyFont="1" applyFill="1" applyBorder="1" applyAlignment="1">
      <alignment horizontal="center" vertical="center"/>
    </xf>
    <xf numFmtId="0" fontId="8" fillId="0" borderId="76" xfId="1" applyFont="1" applyFill="1" applyBorder="1" applyAlignment="1">
      <alignment horizontal="right" vertical="center"/>
    </xf>
    <xf numFmtId="164" fontId="14" fillId="0" borderId="100" xfId="1" applyNumberFormat="1" applyFont="1" applyFill="1" applyBorder="1" applyAlignment="1">
      <alignment horizontal="center" vertical="center"/>
    </xf>
    <xf numFmtId="0" fontId="11" fillId="0" borderId="95" xfId="1" applyFont="1" applyFill="1" applyBorder="1" applyAlignment="1">
      <alignment horizontal="center" vertical="center" wrapText="1"/>
    </xf>
    <xf numFmtId="0" fontId="11" fillId="0" borderId="117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18" xfId="1" applyFont="1" applyFill="1" applyBorder="1" applyAlignment="1">
      <alignment horizontal="right" vertical="center"/>
    </xf>
    <xf numFmtId="164" fontId="11" fillId="7" borderId="19" xfId="1" applyNumberFormat="1" applyFont="1" applyFill="1" applyBorder="1" applyAlignment="1">
      <alignment horizontal="center" vertical="center"/>
    </xf>
    <xf numFmtId="0" fontId="16" fillId="7" borderId="101" xfId="1" applyFont="1" applyFill="1" applyBorder="1" applyAlignment="1">
      <alignment horizontal="left" vertical="center" wrapText="1"/>
    </xf>
    <xf numFmtId="0" fontId="2" fillId="7" borderId="17" xfId="1" applyNumberFormat="1" applyFont="1" applyFill="1" applyBorder="1" applyAlignment="1">
      <alignment horizontal="center" vertical="center"/>
    </xf>
    <xf numFmtId="0" fontId="2" fillId="7" borderId="53" xfId="1" applyNumberFormat="1" applyFont="1" applyFill="1" applyBorder="1" applyAlignment="1">
      <alignment horizontal="center" vertical="center"/>
    </xf>
    <xf numFmtId="49" fontId="11" fillId="7" borderId="57" xfId="1" applyNumberFormat="1" applyFont="1" applyFill="1" applyBorder="1" applyAlignment="1">
      <alignment horizontal="center" vertical="center"/>
    </xf>
    <xf numFmtId="49" fontId="2" fillId="7" borderId="57" xfId="1" applyNumberFormat="1" applyFont="1" applyFill="1" applyBorder="1" applyAlignment="1">
      <alignment horizontal="center" vertical="center"/>
    </xf>
    <xf numFmtId="0" fontId="8" fillId="7" borderId="57" xfId="1" applyFont="1" applyFill="1" applyBorder="1" applyAlignment="1">
      <alignment horizontal="center" vertical="center"/>
    </xf>
    <xf numFmtId="164" fontId="11" fillId="7" borderId="76" xfId="1" applyNumberFormat="1" applyFont="1" applyFill="1" applyBorder="1" applyAlignment="1">
      <alignment horizontal="center" vertical="center"/>
    </xf>
    <xf numFmtId="0" fontId="16" fillId="7" borderId="57" xfId="1" applyFont="1" applyFill="1" applyBorder="1" applyAlignment="1">
      <alignment horizontal="left" vertical="center" wrapText="1"/>
    </xf>
    <xf numFmtId="0" fontId="2" fillId="7" borderId="57" xfId="1" applyNumberFormat="1" applyFont="1" applyFill="1" applyBorder="1" applyAlignment="1">
      <alignment horizontal="center" vertical="center"/>
    </xf>
    <xf numFmtId="0" fontId="2" fillId="7" borderId="58" xfId="1" applyNumberFormat="1" applyFont="1" applyFill="1" applyBorder="1" applyAlignment="1">
      <alignment horizontal="center" vertical="center"/>
    </xf>
    <xf numFmtId="49" fontId="11" fillId="6" borderId="111" xfId="1" applyNumberFormat="1" applyFont="1" applyFill="1" applyBorder="1" applyAlignment="1">
      <alignment horizontal="center" vertical="top"/>
    </xf>
    <xf numFmtId="49" fontId="11" fillId="0" borderId="119" xfId="1" applyNumberFormat="1" applyFont="1" applyFill="1" applyBorder="1" applyAlignment="1">
      <alignment horizontal="center" vertical="center"/>
    </xf>
    <xf numFmtId="49" fontId="2" fillId="0" borderId="47" xfId="1" applyNumberFormat="1" applyFont="1" applyFill="1" applyBorder="1" applyAlignment="1">
      <alignment horizontal="center" vertical="center"/>
    </xf>
    <xf numFmtId="0" fontId="8" fillId="0" borderId="47" xfId="1" applyFont="1" applyFill="1" applyBorder="1" applyAlignment="1">
      <alignment horizontal="center" vertical="center"/>
    </xf>
    <xf numFmtId="49" fontId="11" fillId="0" borderId="109" xfId="1" applyNumberFormat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49" fontId="16" fillId="6" borderId="40" xfId="1" applyNumberFormat="1" applyFont="1" applyFill="1" applyBorder="1" applyAlignment="1">
      <alignment horizontal="center" vertical="top"/>
    </xf>
    <xf numFmtId="49" fontId="11" fillId="0" borderId="120" xfId="1" applyNumberFormat="1" applyFont="1" applyFill="1" applyBorder="1" applyAlignment="1">
      <alignment horizontal="center" vertical="center"/>
    </xf>
    <xf numFmtId="49" fontId="2" fillId="0" borderId="50" xfId="1" applyNumberFormat="1" applyFont="1" applyFill="1" applyBorder="1" applyAlignment="1">
      <alignment horizontal="center" vertical="center"/>
    </xf>
    <xf numFmtId="49" fontId="11" fillId="0" borderId="47" xfId="1" applyNumberFormat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164" fontId="12" fillId="0" borderId="11" xfId="1" applyNumberFormat="1" applyFont="1" applyFill="1" applyBorder="1" applyAlignment="1">
      <alignment horizontal="center" vertical="center"/>
    </xf>
    <xf numFmtId="0" fontId="2" fillId="0" borderId="17" xfId="1" applyNumberFormat="1" applyFont="1" applyFill="1" applyBorder="1" applyAlignment="1">
      <alignment horizontal="center" vertical="center"/>
    </xf>
    <xf numFmtId="0" fontId="2" fillId="0" borderId="53" xfId="1" applyNumberFormat="1" applyFont="1" applyFill="1" applyBorder="1" applyAlignment="1">
      <alignment horizontal="center" vertical="center"/>
    </xf>
    <xf numFmtId="0" fontId="11" fillId="0" borderId="87" xfId="1" applyFont="1" applyFill="1" applyBorder="1" applyAlignment="1">
      <alignment horizontal="center" vertical="center"/>
    </xf>
    <xf numFmtId="0" fontId="8" fillId="0" borderId="100" xfId="1" applyFont="1" applyFill="1" applyBorder="1" applyAlignment="1">
      <alignment horizontal="right" vertical="center"/>
    </xf>
    <xf numFmtId="0" fontId="16" fillId="0" borderId="16" xfId="1" applyFont="1" applyFill="1" applyBorder="1" applyAlignment="1">
      <alignment horizontal="left" vertical="center" wrapText="1"/>
    </xf>
    <xf numFmtId="49" fontId="11" fillId="6" borderId="54" xfId="1" applyNumberFormat="1" applyFont="1" applyFill="1" applyBorder="1" applyAlignment="1">
      <alignment horizontal="center" vertical="center"/>
    </xf>
    <xf numFmtId="49" fontId="11" fillId="7" borderId="55" xfId="1" applyNumberFormat="1" applyFont="1" applyFill="1" applyBorder="1" applyAlignment="1">
      <alignment horizontal="center" vertical="center"/>
    </xf>
    <xf numFmtId="164" fontId="11" fillId="7" borderId="58" xfId="1" applyNumberFormat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horizontal="center" vertical="center" wrapText="1"/>
    </xf>
    <xf numFmtId="49" fontId="14" fillId="6" borderId="54" xfId="1" applyNumberFormat="1" applyFont="1" applyFill="1" applyBorder="1" applyAlignment="1">
      <alignment vertical="center"/>
    </xf>
    <xf numFmtId="49" fontId="14" fillId="6" borderId="55" xfId="1" applyNumberFormat="1" applyFont="1" applyFill="1" applyBorder="1" applyAlignment="1">
      <alignment vertical="center"/>
    </xf>
    <xf numFmtId="49" fontId="29" fillId="6" borderId="55" xfId="1" applyNumberFormat="1" applyFont="1" applyFill="1" applyBorder="1" applyAlignment="1">
      <alignment vertical="center"/>
    </xf>
    <xf numFmtId="164" fontId="11" fillId="6" borderId="60" xfId="1" applyNumberFormat="1" applyFont="1" applyFill="1" applyBorder="1" applyAlignment="1">
      <alignment horizontal="center" vertical="center"/>
    </xf>
    <xf numFmtId="0" fontId="27" fillId="6" borderId="121" xfId="1" applyFont="1" applyFill="1" applyBorder="1" applyAlignment="1">
      <alignment horizontal="left" vertical="center" wrapText="1"/>
    </xf>
    <xf numFmtId="0" fontId="28" fillId="6" borderId="55" xfId="1" applyNumberFormat="1" applyFont="1" applyFill="1" applyBorder="1" applyAlignment="1">
      <alignment horizontal="center" vertical="center"/>
    </xf>
    <xf numFmtId="0" fontId="28" fillId="6" borderId="60" xfId="1" applyNumberFormat="1" applyFont="1" applyFill="1" applyBorder="1" applyAlignment="1">
      <alignment horizontal="center" vertical="center"/>
    </xf>
    <xf numFmtId="164" fontId="14" fillId="9" borderId="122" xfId="1" applyNumberFormat="1" applyFont="1" applyFill="1" applyBorder="1" applyAlignment="1">
      <alignment horizontal="center" vertical="top"/>
    </xf>
    <xf numFmtId="164" fontId="11" fillId="0" borderId="95" xfId="1" applyNumberFormat="1" applyFont="1" applyFill="1" applyBorder="1" applyAlignment="1">
      <alignment vertical="top"/>
    </xf>
    <xf numFmtId="164" fontId="11" fillId="0" borderId="123" xfId="1" applyNumberFormat="1" applyFont="1" applyFill="1" applyBorder="1" applyAlignment="1">
      <alignment vertical="top"/>
    </xf>
    <xf numFmtId="164" fontId="11" fillId="0" borderId="104" xfId="1" applyNumberFormat="1" applyFont="1" applyFill="1" applyBorder="1" applyAlignment="1">
      <alignment vertical="top"/>
    </xf>
    <xf numFmtId="164" fontId="11" fillId="0" borderId="0" xfId="1" applyNumberFormat="1" applyFont="1" applyFill="1" applyBorder="1" applyAlignment="1">
      <alignment horizontal="center" vertical="top"/>
    </xf>
    <xf numFmtId="164" fontId="11" fillId="0" borderId="86" xfId="1" applyNumberFormat="1" applyFont="1" applyFill="1" applyBorder="1" applyAlignment="1">
      <alignment horizontal="center" vertical="top"/>
    </xf>
    <xf numFmtId="164" fontId="11" fillId="9" borderId="125" xfId="1" applyNumberFormat="1" applyFont="1" applyFill="1" applyBorder="1" applyAlignment="1">
      <alignment horizontal="center" vertical="top"/>
    </xf>
    <xf numFmtId="0" fontId="11" fillId="9" borderId="127" xfId="1" applyFont="1" applyFill="1" applyBorder="1" applyAlignment="1">
      <alignment horizontal="center" vertical="top"/>
    </xf>
    <xf numFmtId="0" fontId="8" fillId="0" borderId="128" xfId="1" applyFont="1" applyBorder="1" applyAlignment="1">
      <alignment horizontal="right" vertical="top"/>
    </xf>
    <xf numFmtId="164" fontId="2" fillId="0" borderId="0" xfId="1" applyNumberFormat="1" applyFont="1" applyAlignment="1">
      <alignment vertical="top"/>
    </xf>
    <xf numFmtId="0" fontId="30" fillId="0" borderId="0" xfId="0" applyFont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0" fillId="0" borderId="0" xfId="0" applyBorder="1"/>
    <xf numFmtId="164" fontId="12" fillId="0" borderId="39" xfId="1" applyNumberFormat="1" applyFont="1" applyFill="1" applyBorder="1" applyAlignment="1">
      <alignment horizontal="center" vertical="top"/>
    </xf>
    <xf numFmtId="164" fontId="12" fillId="0" borderId="59" xfId="1" applyNumberFormat="1" applyFont="1" applyFill="1" applyBorder="1" applyAlignment="1">
      <alignment horizontal="center" vertical="top"/>
    </xf>
    <xf numFmtId="0" fontId="11" fillId="7" borderId="57" xfId="1" applyFont="1" applyFill="1" applyBorder="1" applyAlignment="1">
      <alignment vertical="center"/>
    </xf>
    <xf numFmtId="49" fontId="11" fillId="6" borderId="8" xfId="1" applyNumberFormat="1" applyFont="1" applyFill="1" applyBorder="1" applyAlignment="1">
      <alignment horizontal="center" vertical="center"/>
    </xf>
    <xf numFmtId="49" fontId="14" fillId="0" borderId="9" xfId="1" applyNumberFormat="1" applyFont="1" applyFill="1" applyBorder="1" applyAlignment="1">
      <alignment horizontal="center" vertical="center"/>
    </xf>
    <xf numFmtId="49" fontId="11" fillId="0" borderId="9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11" fillId="6" borderId="8" xfId="1" applyNumberFormat="1" applyFont="1" applyFill="1" applyBorder="1" applyAlignment="1">
      <alignment horizontal="center" vertical="top"/>
    </xf>
    <xf numFmtId="49" fontId="14" fillId="0" borderId="9" xfId="1" applyNumberFormat="1" applyFont="1" applyFill="1" applyBorder="1" applyAlignment="1">
      <alignment horizontal="center" vertical="top"/>
    </xf>
    <xf numFmtId="49" fontId="11" fillId="0" borderId="9" xfId="1" applyNumberFormat="1" applyFont="1" applyFill="1" applyBorder="1" applyAlignment="1">
      <alignment horizontal="right" vertical="center"/>
    </xf>
    <xf numFmtId="164" fontId="12" fillId="0" borderId="22" xfId="1" applyNumberFormat="1" applyFont="1" applyFill="1" applyBorder="1" applyAlignment="1">
      <alignment horizontal="center" vertical="center"/>
    </xf>
    <xf numFmtId="164" fontId="12" fillId="0" borderId="3" xfId="1" applyNumberFormat="1" applyFont="1" applyFill="1" applyBorder="1" applyAlignment="1">
      <alignment horizontal="center" vertical="top"/>
    </xf>
    <xf numFmtId="164" fontId="12" fillId="0" borderId="60" xfId="1" applyNumberFormat="1" applyFont="1" applyFill="1" applyBorder="1" applyAlignment="1">
      <alignment horizontal="center" vertical="center"/>
    </xf>
    <xf numFmtId="165" fontId="12" fillId="0" borderId="73" xfId="1" applyNumberFormat="1" applyFont="1" applyFill="1" applyBorder="1" applyAlignment="1">
      <alignment horizontal="left" vertical="top" shrinkToFit="1"/>
    </xf>
    <xf numFmtId="165" fontId="12" fillId="0" borderId="0" xfId="1" applyNumberFormat="1" applyFont="1" applyFill="1" applyBorder="1" applyAlignment="1">
      <alignment horizontal="left" vertical="top" shrinkToFit="1"/>
    </xf>
    <xf numFmtId="165" fontId="12" fillId="0" borderId="89" xfId="1" applyNumberFormat="1" applyFont="1" applyFill="1" applyBorder="1" applyAlignment="1">
      <alignment horizontal="left" vertical="top" shrinkToFit="1"/>
    </xf>
    <xf numFmtId="165" fontId="12" fillId="0" borderId="112" xfId="1" applyNumberFormat="1" applyFont="1" applyFill="1" applyBorder="1" applyAlignment="1">
      <alignment vertical="top"/>
    </xf>
    <xf numFmtId="164" fontId="12" fillId="0" borderId="76" xfId="1" applyNumberFormat="1" applyFont="1" applyFill="1" applyBorder="1" applyAlignment="1">
      <alignment horizontal="center" vertical="top"/>
    </xf>
    <xf numFmtId="49" fontId="14" fillId="0" borderId="103" xfId="1" applyNumberFormat="1" applyFont="1" applyFill="1" applyBorder="1" applyAlignment="1">
      <alignment horizontal="center" vertical="center"/>
    </xf>
    <xf numFmtId="164" fontId="14" fillId="6" borderId="89" xfId="1" applyNumberFormat="1" applyFont="1" applyFill="1" applyBorder="1" applyAlignment="1">
      <alignment horizontal="center" vertical="top"/>
    </xf>
    <xf numFmtId="49" fontId="11" fillId="6" borderId="109" xfId="1" applyNumberFormat="1" applyFont="1" applyFill="1" applyBorder="1" applyAlignment="1">
      <alignment horizontal="center" vertical="center"/>
    </xf>
    <xf numFmtId="0" fontId="8" fillId="0" borderId="114" xfId="1" applyFont="1" applyFill="1" applyBorder="1" applyAlignment="1">
      <alignment horizontal="right" vertical="center"/>
    </xf>
    <xf numFmtId="164" fontId="14" fillId="0" borderId="51" xfId="1" applyNumberFormat="1" applyFont="1" applyFill="1" applyBorder="1" applyAlignment="1">
      <alignment horizontal="center" vertical="center"/>
    </xf>
    <xf numFmtId="0" fontId="8" fillId="0" borderId="89" xfId="1" applyFont="1" applyFill="1" applyBorder="1" applyAlignment="1">
      <alignment horizontal="right" vertical="center"/>
    </xf>
    <xf numFmtId="2" fontId="12" fillId="0" borderId="89" xfId="1" applyNumberFormat="1" applyFont="1" applyBorder="1" applyAlignment="1">
      <alignment horizontal="left" vertical="top" shrinkToFit="1"/>
    </xf>
    <xf numFmtId="0" fontId="14" fillId="0" borderId="66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left" vertical="top" wrapText="1"/>
    </xf>
    <xf numFmtId="0" fontId="12" fillId="0" borderId="86" xfId="1" applyFont="1" applyFill="1" applyBorder="1" applyAlignment="1">
      <alignment horizontal="left" vertical="top" wrapText="1"/>
    </xf>
    <xf numFmtId="2" fontId="23" fillId="0" borderId="70" xfId="1" applyNumberFormat="1" applyFont="1" applyBorder="1" applyAlignment="1">
      <alignment horizontal="left" vertical="top" shrinkToFit="1"/>
    </xf>
    <xf numFmtId="0" fontId="11" fillId="9" borderId="130" xfId="1" applyFont="1" applyFill="1" applyBorder="1" applyAlignment="1">
      <alignment horizontal="center" vertical="top"/>
    </xf>
    <xf numFmtId="164" fontId="11" fillId="9" borderId="89" xfId="1" applyNumberFormat="1" applyFont="1" applyFill="1" applyBorder="1" applyAlignment="1">
      <alignment horizontal="center" vertical="top"/>
    </xf>
    <xf numFmtId="0" fontId="2" fillId="0" borderId="89" xfId="1" applyFont="1" applyBorder="1" applyAlignment="1">
      <alignment horizontal="center" vertical="top"/>
    </xf>
    <xf numFmtId="0" fontId="8" fillId="0" borderId="73" xfId="1" applyFont="1" applyBorder="1" applyAlignment="1">
      <alignment vertical="top"/>
    </xf>
    <xf numFmtId="0" fontId="8" fillId="0" borderId="57" xfId="1" applyFont="1" applyBorder="1" applyAlignment="1">
      <alignment vertical="top"/>
    </xf>
    <xf numFmtId="0" fontId="2" fillId="0" borderId="4" xfId="1" applyFont="1" applyFill="1" applyBorder="1" applyAlignment="1">
      <alignment horizontal="center" vertical="center" wrapText="1"/>
    </xf>
    <xf numFmtId="49" fontId="19" fillId="0" borderId="4" xfId="1" applyNumberFormat="1" applyFont="1" applyFill="1" applyBorder="1" applyAlignment="1">
      <alignment horizontal="center" vertical="center"/>
    </xf>
    <xf numFmtId="9" fontId="12" fillId="0" borderId="83" xfId="1" applyNumberFormat="1" applyFont="1" applyFill="1" applyBorder="1" applyAlignment="1">
      <alignment horizontal="left" vertical="top" wrapText="1"/>
    </xf>
    <xf numFmtId="9" fontId="12" fillId="0" borderId="32" xfId="1" applyNumberFormat="1" applyFont="1" applyFill="1" applyBorder="1" applyAlignment="1">
      <alignment horizontal="left" vertical="top" wrapText="1"/>
    </xf>
    <xf numFmtId="0" fontId="16" fillId="0" borderId="102" xfId="1" applyFont="1" applyFill="1" applyBorder="1" applyAlignment="1">
      <alignment vertical="center" wrapText="1"/>
    </xf>
    <xf numFmtId="0" fontId="2" fillId="8" borderId="4" xfId="1" applyFont="1" applyFill="1" applyBorder="1" applyAlignment="1">
      <alignment vertical="center" wrapText="1"/>
    </xf>
    <xf numFmtId="0" fontId="2" fillId="8" borderId="11" xfId="1" applyFont="1" applyFill="1" applyBorder="1" applyAlignment="1">
      <alignment vertical="center" wrapText="1"/>
    </xf>
    <xf numFmtId="0" fontId="2" fillId="8" borderId="19" xfId="1" applyFont="1" applyFill="1" applyBorder="1" applyAlignment="1">
      <alignment vertical="center" wrapText="1"/>
    </xf>
    <xf numFmtId="0" fontId="12" fillId="8" borderId="4" xfId="1" applyFont="1" applyFill="1" applyBorder="1" applyAlignment="1">
      <alignment vertical="center" wrapText="1"/>
    </xf>
    <xf numFmtId="0" fontId="12" fillId="8" borderId="19" xfId="1" applyFont="1" applyFill="1" applyBorder="1" applyAlignment="1">
      <alignment vertical="center" wrapText="1"/>
    </xf>
    <xf numFmtId="0" fontId="12" fillId="0" borderId="98" xfId="1" applyFont="1" applyFill="1" applyBorder="1" applyAlignment="1">
      <alignment vertical="top" wrapText="1"/>
    </xf>
    <xf numFmtId="0" fontId="12" fillId="0" borderId="89" xfId="1" applyFont="1" applyFill="1" applyBorder="1" applyAlignment="1">
      <alignment vertical="top" wrapText="1"/>
    </xf>
    <xf numFmtId="0" fontId="12" fillId="0" borderId="89" xfId="1" applyFont="1" applyFill="1" applyBorder="1" applyAlignment="1">
      <alignment horizontal="left" vertical="center" wrapText="1"/>
    </xf>
    <xf numFmtId="0" fontId="21" fillId="0" borderId="89" xfId="1" applyFont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left" vertical="center" wrapText="1"/>
    </xf>
    <xf numFmtId="1" fontId="19" fillId="0" borderId="4" xfId="1" applyNumberFormat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6" fillId="0" borderId="136" xfId="1" applyFont="1" applyBorder="1" applyAlignment="1">
      <alignment vertical="center" wrapText="1"/>
    </xf>
    <xf numFmtId="0" fontId="2" fillId="0" borderId="89" xfId="1" applyFont="1" applyFill="1" applyBorder="1" applyAlignment="1">
      <alignment horizontal="center" vertical="center"/>
    </xf>
    <xf numFmtId="0" fontId="12" fillId="0" borderId="136" xfId="1" applyFont="1" applyBorder="1" applyAlignment="1">
      <alignment wrapText="1"/>
    </xf>
    <xf numFmtId="0" fontId="2" fillId="0" borderId="104" xfId="1" applyFont="1" applyFill="1" applyBorder="1" applyAlignment="1">
      <alignment horizontal="center" vertical="center"/>
    </xf>
    <xf numFmtId="164" fontId="12" fillId="8" borderId="4" xfId="1" applyNumberFormat="1" applyFont="1" applyFill="1" applyBorder="1" applyAlignment="1">
      <alignment horizontal="center" vertical="top"/>
    </xf>
    <xf numFmtId="0" fontId="12" fillId="0" borderId="89" xfId="1" applyFont="1" applyFill="1" applyBorder="1" applyAlignment="1">
      <alignment horizontal="left" vertical="top" wrapText="1"/>
    </xf>
    <xf numFmtId="0" fontId="12" fillId="8" borderId="135" xfId="1" applyFont="1" applyFill="1" applyBorder="1" applyAlignment="1">
      <alignment horizontal="left" vertical="top" wrapText="1"/>
    </xf>
    <xf numFmtId="49" fontId="14" fillId="0" borderId="73" xfId="1" applyNumberFormat="1" applyFont="1" applyFill="1" applyBorder="1" applyAlignment="1">
      <alignment horizontal="center" vertical="center"/>
    </xf>
    <xf numFmtId="0" fontId="17" fillId="0" borderId="75" xfId="1" applyFont="1" applyBorder="1" applyAlignment="1">
      <alignment horizontal="center" vertical="center"/>
    </xf>
    <xf numFmtId="49" fontId="11" fillId="0" borderId="138" xfId="1" applyNumberFormat="1" applyFont="1" applyFill="1" applyBorder="1" applyAlignment="1">
      <alignment horizontal="center" vertical="center"/>
    </xf>
    <xf numFmtId="49" fontId="11" fillId="0" borderId="88" xfId="1" applyNumberFormat="1" applyFont="1" applyFill="1" applyBorder="1" applyAlignment="1">
      <alignment horizontal="center" vertical="center"/>
    </xf>
    <xf numFmtId="49" fontId="11" fillId="0" borderId="107" xfId="1" applyNumberFormat="1" applyFont="1" applyFill="1" applyBorder="1" applyAlignment="1">
      <alignment horizontal="center" vertical="center"/>
    </xf>
    <xf numFmtId="164" fontId="14" fillId="9" borderId="89" xfId="1" applyNumberFormat="1" applyFont="1" applyFill="1" applyBorder="1" applyAlignment="1">
      <alignment horizontal="center" vertical="top"/>
    </xf>
    <xf numFmtId="164" fontId="11" fillId="9" borderId="83" xfId="1" applyNumberFormat="1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right" vertical="top" wrapText="1"/>
    </xf>
    <xf numFmtId="164" fontId="22" fillId="0" borderId="0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vertical="top"/>
    </xf>
    <xf numFmtId="49" fontId="17" fillId="10" borderId="141" xfId="0" applyNumberFormat="1" applyFont="1" applyFill="1" applyBorder="1" applyAlignment="1">
      <alignment horizontal="center" vertical="center"/>
    </xf>
    <xf numFmtId="0" fontId="22" fillId="10" borderId="141" xfId="0" applyFont="1" applyFill="1" applyBorder="1" applyAlignment="1">
      <alignment horizontal="left" vertical="center" wrapText="1"/>
    </xf>
    <xf numFmtId="164" fontId="22" fillId="10" borderId="141" xfId="0" applyNumberFormat="1" applyFont="1" applyFill="1" applyBorder="1" applyAlignment="1">
      <alignment vertical="center"/>
    </xf>
    <xf numFmtId="49" fontId="17" fillId="0" borderId="141" xfId="0" applyNumberFormat="1" applyFont="1" applyFill="1" applyBorder="1" applyAlignment="1">
      <alignment horizontal="center" vertical="center"/>
    </xf>
    <xf numFmtId="0" fontId="17" fillId="0" borderId="141" xfId="0" applyFont="1" applyFill="1" applyBorder="1" applyAlignment="1">
      <alignment horizontal="left" vertical="center" wrapText="1"/>
    </xf>
    <xf numFmtId="164" fontId="17" fillId="0" borderId="141" xfId="0" applyNumberFormat="1" applyFont="1" applyFill="1" applyBorder="1" applyAlignment="1">
      <alignment vertical="center"/>
    </xf>
    <xf numFmtId="49" fontId="17" fillId="0" borderId="141" xfId="0" applyNumberFormat="1" applyFont="1" applyBorder="1" applyAlignment="1">
      <alignment horizontal="center" vertical="center"/>
    </xf>
    <xf numFmtId="164" fontId="17" fillId="0" borderId="141" xfId="0" applyNumberFormat="1" applyFont="1" applyFill="1" applyBorder="1" applyAlignment="1">
      <alignment vertical="center" wrapText="1"/>
    </xf>
    <xf numFmtId="0" fontId="22" fillId="0" borderId="141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center"/>
    </xf>
    <xf numFmtId="0" fontId="30" fillId="0" borderId="141" xfId="0" applyFont="1" applyBorder="1" applyAlignment="1">
      <alignment horizontal="center" vertical="center"/>
    </xf>
    <xf numFmtId="0" fontId="30" fillId="5" borderId="141" xfId="0" applyFont="1" applyFill="1" applyBorder="1" applyAlignment="1">
      <alignment vertical="center"/>
    </xf>
    <xf numFmtId="49" fontId="34" fillId="0" borderId="13" xfId="0" applyNumberFormat="1" applyFont="1" applyBorder="1" applyAlignment="1">
      <alignment horizontal="center" vertical="center"/>
    </xf>
    <xf numFmtId="0" fontId="17" fillId="11" borderId="141" xfId="0" applyFont="1" applyFill="1" applyBorder="1" applyAlignment="1">
      <alignment horizontal="left" vertical="center"/>
    </xf>
    <xf numFmtId="0" fontId="0" fillId="0" borderId="24" xfId="0" applyBorder="1"/>
    <xf numFmtId="0" fontId="2" fillId="0" borderId="11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top" wrapText="1"/>
    </xf>
    <xf numFmtId="0" fontId="12" fillId="0" borderId="11" xfId="1" applyFont="1" applyFill="1" applyBorder="1" applyAlignment="1">
      <alignment horizontal="center" vertical="top" wrapText="1"/>
    </xf>
    <xf numFmtId="0" fontId="12" fillId="0" borderId="19" xfId="1" applyFont="1" applyFill="1" applyBorder="1" applyAlignment="1">
      <alignment horizontal="center" vertical="top" wrapText="1"/>
    </xf>
    <xf numFmtId="1" fontId="21" fillId="0" borderId="4" xfId="1" applyNumberFormat="1" applyFont="1" applyBorder="1" applyAlignment="1">
      <alignment horizontal="center" vertical="top" shrinkToFit="1"/>
    </xf>
    <xf numFmtId="1" fontId="21" fillId="0" borderId="11" xfId="1" applyNumberFormat="1" applyFont="1" applyBorder="1" applyAlignment="1">
      <alignment horizontal="center" vertical="top" shrinkToFit="1"/>
    </xf>
    <xf numFmtId="1" fontId="21" fillId="0" borderId="19" xfId="1" applyNumberFormat="1" applyFont="1" applyBorder="1" applyAlignment="1">
      <alignment horizontal="center" vertical="top" shrinkToFit="1"/>
    </xf>
    <xf numFmtId="1" fontId="19" fillId="0" borderId="4" xfId="1" applyNumberFormat="1" applyFont="1" applyFill="1" applyBorder="1" applyAlignment="1">
      <alignment horizontal="center" vertical="top" wrapText="1"/>
    </xf>
    <xf numFmtId="1" fontId="19" fillId="0" borderId="19" xfId="1" applyNumberFormat="1" applyFont="1" applyFill="1" applyBorder="1" applyAlignment="1">
      <alignment horizontal="center" vertical="top" wrapText="1"/>
    </xf>
    <xf numFmtId="0" fontId="19" fillId="0" borderId="4" xfId="1" applyFont="1" applyFill="1" applyBorder="1" applyAlignment="1">
      <alignment horizontal="center" vertical="top"/>
    </xf>
    <xf numFmtId="0" fontId="19" fillId="0" borderId="19" xfId="1" applyFont="1" applyFill="1" applyBorder="1" applyAlignment="1">
      <alignment horizontal="center" vertical="top"/>
    </xf>
    <xf numFmtId="0" fontId="12" fillId="0" borderId="4" xfId="1" applyFont="1" applyBorder="1" applyAlignment="1">
      <alignment horizontal="center" vertical="top" wrapText="1" shrinkToFit="1"/>
    </xf>
    <xf numFmtId="0" fontId="12" fillId="0" borderId="11" xfId="1" applyFont="1" applyBorder="1" applyAlignment="1">
      <alignment horizontal="center" vertical="top" wrapText="1" shrinkToFit="1"/>
    </xf>
    <xf numFmtId="0" fontId="12" fillId="0" borderId="19" xfId="1" applyFont="1" applyBorder="1" applyAlignment="1">
      <alignment horizontal="center" vertical="top" wrapText="1" shrinkToFit="1"/>
    </xf>
    <xf numFmtId="9" fontId="21" fillId="0" borderId="4" xfId="1" applyNumberFormat="1" applyFont="1" applyBorder="1" applyAlignment="1">
      <alignment horizontal="center" vertical="top" wrapText="1" shrinkToFit="1"/>
    </xf>
    <xf numFmtId="0" fontId="21" fillId="0" borderId="11" xfId="1" applyFont="1" applyBorder="1" applyAlignment="1">
      <alignment horizontal="center" vertical="top" wrapText="1" shrinkToFit="1"/>
    </xf>
    <xf numFmtId="0" fontId="21" fillId="0" borderId="19" xfId="1" applyFont="1" applyBorder="1" applyAlignment="1">
      <alignment horizontal="center" vertical="top" wrapText="1" shrinkToFit="1"/>
    </xf>
    <xf numFmtId="0" fontId="19" fillId="0" borderId="11" xfId="1" applyFont="1" applyFill="1" applyBorder="1" applyAlignment="1">
      <alignment horizontal="center" vertical="top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 wrapText="1"/>
    </xf>
    <xf numFmtId="0" fontId="2" fillId="0" borderId="19" xfId="1" applyNumberFormat="1" applyFont="1" applyFill="1" applyBorder="1" applyAlignment="1">
      <alignment horizontal="center" vertical="center" wrapText="1"/>
    </xf>
    <xf numFmtId="0" fontId="16" fillId="0" borderId="102" xfId="1" applyFont="1" applyFill="1" applyBorder="1" applyAlignment="1">
      <alignment horizontal="center" vertical="center" wrapText="1"/>
    </xf>
    <xf numFmtId="0" fontId="16" fillId="0" borderId="114" xfId="1" applyFont="1" applyFill="1" applyBorder="1" applyAlignment="1">
      <alignment horizontal="center" vertical="center" wrapText="1"/>
    </xf>
    <xf numFmtId="0" fontId="16" fillId="0" borderId="78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19" xfId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44" xfId="0" applyFont="1" applyBorder="1" applyAlignment="1">
      <alignment horizontal="left" vertical="center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center"/>
    </xf>
    <xf numFmtId="0" fontId="33" fillId="0" borderId="0" xfId="1" applyFont="1" applyFill="1" applyAlignment="1">
      <alignment horizontal="center" vertical="top"/>
    </xf>
    <xf numFmtId="0" fontId="2" fillId="0" borderId="0" xfId="1" applyFont="1" applyFill="1" applyAlignment="1">
      <alignment horizontal="center" vertical="top"/>
    </xf>
    <xf numFmtId="0" fontId="17" fillId="5" borderId="13" xfId="0" applyFont="1" applyFill="1" applyBorder="1" applyAlignment="1">
      <alignment horizontal="left" vertical="center" wrapText="1"/>
    </xf>
    <xf numFmtId="0" fontId="17" fillId="5" borderId="14" xfId="0" applyFont="1" applyFill="1" applyBorder="1" applyAlignment="1">
      <alignment horizontal="left" vertical="center" wrapText="1"/>
    </xf>
    <xf numFmtId="0" fontId="17" fillId="5" borderId="144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44" xfId="0" applyFont="1" applyBorder="1" applyAlignment="1">
      <alignment horizontal="left" vertical="center" wrapText="1"/>
    </xf>
    <xf numFmtId="0" fontId="17" fillId="10" borderId="13" xfId="0" applyFont="1" applyFill="1" applyBorder="1" applyAlignment="1">
      <alignment horizontal="left" vertical="center"/>
    </xf>
    <xf numFmtId="0" fontId="17" fillId="10" borderId="14" xfId="0" applyFont="1" applyFill="1" applyBorder="1" applyAlignment="1">
      <alignment horizontal="left" vertical="center"/>
    </xf>
    <xf numFmtId="0" fontId="17" fillId="10" borderId="144" xfId="0" applyFont="1" applyFill="1" applyBorder="1" applyAlignment="1">
      <alignment horizontal="left" vertical="center"/>
    </xf>
    <xf numFmtId="49" fontId="17" fillId="0" borderId="13" xfId="0" applyNumberFormat="1" applyFont="1" applyFill="1" applyBorder="1" applyAlignment="1">
      <alignment horizontal="left" vertical="center"/>
    </xf>
    <xf numFmtId="49" fontId="17" fillId="0" borderId="14" xfId="0" applyNumberFormat="1" applyFont="1" applyFill="1" applyBorder="1" applyAlignment="1">
      <alignment horizontal="left" vertical="center"/>
    </xf>
    <xf numFmtId="49" fontId="17" fillId="0" borderId="144" xfId="0" applyNumberFormat="1" applyFont="1" applyFill="1" applyBorder="1" applyAlignment="1">
      <alignment horizontal="left" vertical="center"/>
    </xf>
    <xf numFmtId="9" fontId="2" fillId="0" borderId="4" xfId="1" applyNumberFormat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17" fillId="0" borderId="139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17" fillId="0" borderId="140" xfId="0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19" xfId="0" applyFont="1" applyBorder="1" applyAlignment="1">
      <alignment horizontal="center" vertical="center"/>
    </xf>
    <xf numFmtId="0" fontId="17" fillId="0" borderId="141" xfId="0" applyFont="1" applyFill="1" applyBorder="1" applyAlignment="1">
      <alignment horizontal="center" vertical="center" wrapText="1"/>
    </xf>
    <xf numFmtId="164" fontId="17" fillId="0" borderId="142" xfId="0" applyNumberFormat="1" applyFont="1" applyFill="1" applyBorder="1" applyAlignment="1">
      <alignment horizontal="center" vertical="center" wrapText="1"/>
    </xf>
    <xf numFmtId="164" fontId="17" fillId="0" borderId="143" xfId="0" applyNumberFormat="1" applyFont="1" applyFill="1" applyBorder="1" applyAlignment="1">
      <alignment horizontal="center" vertical="center" wrapText="1"/>
    </xf>
    <xf numFmtId="0" fontId="17" fillId="0" borderId="141" xfId="0" applyFont="1" applyBorder="1" applyAlignment="1">
      <alignment horizontal="left" vertical="center"/>
    </xf>
    <xf numFmtId="0" fontId="2" fillId="0" borderId="0" xfId="1" applyFont="1" applyAlignment="1">
      <alignment horizontal="center" vertical="top"/>
    </xf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8" fillId="0" borderId="113" xfId="1" applyFont="1" applyBorder="1" applyAlignment="1">
      <alignment horizontal="right" vertical="top"/>
    </xf>
    <xf numFmtId="0" fontId="8" fillId="0" borderId="14" xfId="1" applyFont="1" applyBorder="1" applyAlignment="1">
      <alignment horizontal="right" vertical="top"/>
    </xf>
    <xf numFmtId="0" fontId="8" fillId="0" borderId="124" xfId="1" applyFont="1" applyBorder="1" applyAlignment="1">
      <alignment horizontal="right" vertical="top"/>
    </xf>
    <xf numFmtId="0" fontId="2" fillId="0" borderId="126" xfId="1" applyFont="1" applyBorder="1" applyAlignment="1">
      <alignment horizontal="center" vertical="top"/>
    </xf>
    <xf numFmtId="0" fontId="2" fillId="0" borderId="24" xfId="1" applyFont="1" applyBorder="1" applyAlignment="1">
      <alignment horizontal="center" vertical="top"/>
    </xf>
    <xf numFmtId="0" fontId="2" fillId="0" borderId="25" xfId="1" applyFont="1" applyBorder="1" applyAlignment="1">
      <alignment horizontal="center" vertical="top"/>
    </xf>
    <xf numFmtId="0" fontId="2" fillId="0" borderId="117" xfId="1" applyFont="1" applyBorder="1" applyAlignment="1">
      <alignment horizontal="center" vertical="top"/>
    </xf>
    <xf numFmtId="0" fontId="2" fillId="0" borderId="14" xfId="1" applyFont="1" applyBorder="1" applyAlignment="1">
      <alignment horizontal="center" vertical="top"/>
    </xf>
    <xf numFmtId="0" fontId="2" fillId="0" borderId="15" xfId="1" applyFont="1" applyBorder="1" applyAlignment="1">
      <alignment horizontal="center" vertical="top"/>
    </xf>
    <xf numFmtId="0" fontId="8" fillId="0" borderId="129" xfId="1" applyFont="1" applyBorder="1" applyAlignment="1">
      <alignment horizontal="right" vertical="top"/>
    </xf>
    <xf numFmtId="0" fontId="8" fillId="0" borderId="133" xfId="1" applyFont="1" applyBorder="1" applyAlignment="1">
      <alignment horizontal="right" vertical="top"/>
    </xf>
    <xf numFmtId="0" fontId="2" fillId="0" borderId="131" xfId="1" applyFont="1" applyBorder="1" applyAlignment="1">
      <alignment horizontal="center" vertical="top"/>
    </xf>
    <xf numFmtId="0" fontId="2" fillId="0" borderId="129" xfId="1" applyFont="1" applyBorder="1" applyAlignment="1">
      <alignment horizontal="center" vertical="top"/>
    </xf>
    <xf numFmtId="0" fontId="2" fillId="0" borderId="132" xfId="1" applyFont="1" applyBorder="1" applyAlignment="1">
      <alignment horizontal="center" vertical="top"/>
    </xf>
    <xf numFmtId="0" fontId="8" fillId="0" borderId="57" xfId="1" applyFont="1" applyBorder="1" applyAlignment="1">
      <alignment horizontal="right" vertical="top"/>
    </xf>
    <xf numFmtId="0" fontId="8" fillId="0" borderId="58" xfId="1" applyFont="1" applyBorder="1" applyAlignment="1">
      <alignment horizontal="right" vertical="top"/>
    </xf>
    <xf numFmtId="49" fontId="11" fillId="6" borderId="56" xfId="1" applyNumberFormat="1" applyFont="1" applyFill="1" applyBorder="1" applyAlignment="1">
      <alignment horizontal="right" vertical="center" shrinkToFit="1"/>
    </xf>
    <xf numFmtId="49" fontId="11" fillId="6" borderId="57" xfId="1" applyNumberFormat="1" applyFont="1" applyFill="1" applyBorder="1" applyAlignment="1">
      <alignment horizontal="right" vertical="center" shrinkToFit="1"/>
    </xf>
    <xf numFmtId="49" fontId="11" fillId="6" borderId="58" xfId="1" applyNumberFormat="1" applyFont="1" applyFill="1" applyBorder="1" applyAlignment="1">
      <alignment horizontal="right" vertical="center" shrinkToFit="1"/>
    </xf>
    <xf numFmtId="49" fontId="14" fillId="9" borderId="56" xfId="1" applyNumberFormat="1" applyFont="1" applyFill="1" applyBorder="1" applyAlignment="1">
      <alignment horizontal="right" vertical="top"/>
    </xf>
    <xf numFmtId="49" fontId="14" fillId="9" borderId="57" xfId="1" applyNumberFormat="1" applyFont="1" applyFill="1" applyBorder="1" applyAlignment="1">
      <alignment horizontal="right" vertical="top"/>
    </xf>
    <xf numFmtId="49" fontId="14" fillId="9" borderId="58" xfId="1" applyNumberFormat="1" applyFont="1" applyFill="1" applyBorder="1" applyAlignment="1">
      <alignment horizontal="right" vertical="top"/>
    </xf>
    <xf numFmtId="0" fontId="19" fillId="9" borderId="57" xfId="1" applyFont="1" applyFill="1" applyBorder="1" applyAlignment="1">
      <alignment horizontal="center" vertical="top"/>
    </xf>
    <xf numFmtId="0" fontId="19" fillId="9" borderId="58" xfId="1" applyFont="1" applyFill="1" applyBorder="1" applyAlignment="1">
      <alignment horizontal="center" vertical="top"/>
    </xf>
    <xf numFmtId="49" fontId="11" fillId="0" borderId="73" xfId="1" applyNumberFormat="1" applyFont="1" applyFill="1" applyBorder="1" applyAlignment="1">
      <alignment horizontal="right" vertical="top"/>
    </xf>
    <xf numFmtId="49" fontId="11" fillId="0" borderId="57" xfId="1" applyNumberFormat="1" applyFont="1" applyFill="1" applyBorder="1" applyAlignment="1">
      <alignment horizontal="right" vertical="top"/>
    </xf>
    <xf numFmtId="49" fontId="11" fillId="0" borderId="58" xfId="1" applyNumberFormat="1" applyFont="1" applyFill="1" applyBorder="1" applyAlignment="1">
      <alignment horizontal="right" vertical="top"/>
    </xf>
    <xf numFmtId="49" fontId="11" fillId="0" borderId="5" xfId="1" applyNumberFormat="1" applyFont="1" applyFill="1" applyBorder="1" applyAlignment="1">
      <alignment horizontal="right" vertical="top"/>
    </xf>
    <xf numFmtId="49" fontId="11" fillId="0" borderId="6" xfId="1" applyNumberFormat="1" applyFont="1" applyFill="1" applyBorder="1" applyAlignment="1">
      <alignment horizontal="right" vertical="top"/>
    </xf>
    <xf numFmtId="49" fontId="11" fillId="7" borderId="56" xfId="1" applyNumberFormat="1" applyFont="1" applyFill="1" applyBorder="1" applyAlignment="1">
      <alignment horizontal="right" vertical="center"/>
    </xf>
    <xf numFmtId="49" fontId="11" fillId="7" borderId="57" xfId="1" applyNumberFormat="1" applyFont="1" applyFill="1" applyBorder="1" applyAlignment="1">
      <alignment horizontal="right" vertical="center"/>
    </xf>
    <xf numFmtId="49" fontId="11" fillId="7" borderId="121" xfId="1" applyNumberFormat="1" applyFont="1" applyFill="1" applyBorder="1" applyAlignment="1">
      <alignment horizontal="right" vertical="center"/>
    </xf>
    <xf numFmtId="49" fontId="11" fillId="6" borderId="1" xfId="1" applyNumberFormat="1" applyFont="1" applyFill="1" applyBorder="1" applyAlignment="1">
      <alignment horizontal="center" vertical="center"/>
    </xf>
    <xf numFmtId="49" fontId="11" fillId="6" borderId="16" xfId="1" applyNumberFormat="1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/>
    </xf>
    <xf numFmtId="49" fontId="11" fillId="0" borderId="17" xfId="1" applyNumberFormat="1" applyFont="1" applyFill="1" applyBorder="1" applyAlignment="1">
      <alignment horizontal="center" vertical="center"/>
    </xf>
    <xf numFmtId="49" fontId="11" fillId="0" borderId="103" xfId="1" applyNumberFormat="1" applyFont="1" applyFill="1" applyBorder="1" applyAlignment="1">
      <alignment horizontal="right" vertical="center"/>
    </xf>
    <xf numFmtId="49" fontId="11" fillId="0" borderId="75" xfId="1" applyNumberFormat="1" applyFont="1" applyFill="1" applyBorder="1" applyAlignment="1">
      <alignment horizontal="right" vertical="center"/>
    </xf>
    <xf numFmtId="49" fontId="16" fillId="0" borderId="4" xfId="1" applyNumberFormat="1" applyFont="1" applyFill="1" applyBorder="1" applyAlignment="1">
      <alignment horizontal="left" vertical="center" wrapText="1"/>
    </xf>
    <xf numFmtId="49" fontId="16" fillId="0" borderId="19" xfId="1" applyNumberFormat="1" applyFont="1" applyFill="1" applyBorder="1" applyAlignment="1">
      <alignment horizontal="left" vertical="center" wrapText="1"/>
    </xf>
    <xf numFmtId="49" fontId="11" fillId="6" borderId="8" xfId="1" applyNumberFormat="1" applyFont="1" applyFill="1" applyBorder="1" applyAlignment="1">
      <alignment horizontal="center" vertical="center"/>
    </xf>
    <xf numFmtId="49" fontId="11" fillId="0" borderId="9" xfId="1" applyNumberFormat="1" applyFont="1" applyFill="1" applyBorder="1" applyAlignment="1">
      <alignment horizontal="center" vertical="center"/>
    </xf>
    <xf numFmtId="49" fontId="11" fillId="0" borderId="88" xfId="1" applyNumberFormat="1" applyFont="1" applyFill="1" applyBorder="1" applyAlignment="1">
      <alignment horizontal="right" vertical="center"/>
    </xf>
    <xf numFmtId="49" fontId="12" fillId="0" borderId="4" xfId="1" applyNumberFormat="1" applyFont="1" applyFill="1" applyBorder="1" applyAlignment="1">
      <alignment horizontal="left" vertical="center" wrapText="1"/>
    </xf>
    <xf numFmtId="49" fontId="12" fillId="0" borderId="11" xfId="1" applyNumberFormat="1" applyFont="1" applyFill="1" applyBorder="1" applyAlignment="1">
      <alignment horizontal="left" vertical="center" wrapText="1"/>
    </xf>
    <xf numFmtId="49" fontId="12" fillId="0" borderId="19" xfId="1" applyNumberFormat="1" applyFont="1" applyFill="1" applyBorder="1" applyAlignment="1">
      <alignment horizontal="left" vertical="center" wrapText="1"/>
    </xf>
    <xf numFmtId="49" fontId="11" fillId="7" borderId="75" xfId="1" applyNumberFormat="1" applyFont="1" applyFill="1" applyBorder="1" applyAlignment="1">
      <alignment horizontal="right" vertical="center"/>
    </xf>
    <xf numFmtId="49" fontId="11" fillId="7" borderId="76" xfId="1" applyNumberFormat="1" applyFont="1" applyFill="1" applyBorder="1" applyAlignment="1">
      <alignment horizontal="right" vertical="center"/>
    </xf>
    <xf numFmtId="0" fontId="16" fillId="0" borderId="4" xfId="1" applyFont="1" applyFill="1" applyBorder="1" applyAlignment="1">
      <alignment horizontal="left" vertical="center" wrapText="1"/>
    </xf>
    <xf numFmtId="0" fontId="16" fillId="0" borderId="11" xfId="1" applyFont="1" applyFill="1" applyBorder="1" applyAlignment="1">
      <alignment horizontal="left" vertical="center" wrapText="1"/>
    </xf>
    <xf numFmtId="0" fontId="16" fillId="0" borderId="19" xfId="1" applyFont="1" applyFill="1" applyBorder="1" applyAlignment="1">
      <alignment horizontal="left" vertical="center" wrapText="1"/>
    </xf>
    <xf numFmtId="49" fontId="16" fillId="0" borderId="11" xfId="1" applyNumberFormat="1" applyFont="1" applyFill="1" applyBorder="1" applyAlignment="1">
      <alignment horizontal="left" vertical="center" wrapText="1"/>
    </xf>
    <xf numFmtId="0" fontId="2" fillId="0" borderId="102" xfId="1" applyNumberFormat="1" applyFont="1" applyFill="1" applyBorder="1" applyAlignment="1">
      <alignment horizontal="center" vertical="center" wrapText="1"/>
    </xf>
    <xf numFmtId="0" fontId="2" fillId="0" borderId="114" xfId="1" applyNumberFormat="1" applyFont="1" applyFill="1" applyBorder="1" applyAlignment="1">
      <alignment horizontal="center" vertical="center" wrapText="1"/>
    </xf>
    <xf numFmtId="0" fontId="2" fillId="0" borderId="134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center" vertical="center"/>
    </xf>
    <xf numFmtId="0" fontId="2" fillId="0" borderId="19" xfId="1" applyNumberFormat="1" applyFont="1" applyFill="1" applyBorder="1" applyAlignment="1">
      <alignment horizontal="center" vertical="center"/>
    </xf>
    <xf numFmtId="49" fontId="11" fillId="0" borderId="41" xfId="1" applyNumberFormat="1" applyFont="1" applyFill="1" applyBorder="1" applyAlignment="1">
      <alignment horizontal="center" vertical="center"/>
    </xf>
    <xf numFmtId="49" fontId="11" fillId="0" borderId="137" xfId="1" applyNumberFormat="1" applyFont="1" applyFill="1" applyBorder="1" applyAlignment="1">
      <alignment horizontal="right" vertical="center"/>
    </xf>
    <xf numFmtId="49" fontId="16" fillId="0" borderId="4" xfId="1" applyNumberFormat="1" applyFont="1" applyFill="1" applyBorder="1" applyAlignment="1">
      <alignment horizontal="center" vertical="center" wrapText="1"/>
    </xf>
    <xf numFmtId="49" fontId="16" fillId="0" borderId="11" xfId="1" applyNumberFormat="1" applyFont="1" applyFill="1" applyBorder="1" applyAlignment="1">
      <alignment horizontal="center" vertical="center" wrapText="1"/>
    </xf>
    <xf numFmtId="49" fontId="16" fillId="0" borderId="43" xfId="1" applyNumberFormat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vertical="center" wrapText="1"/>
    </xf>
    <xf numFmtId="0" fontId="16" fillId="0" borderId="11" xfId="1" applyFont="1" applyFill="1" applyBorder="1" applyAlignment="1">
      <alignment vertical="center" wrapText="1"/>
    </xf>
    <xf numFmtId="0" fontId="16" fillId="0" borderId="19" xfId="1" applyFont="1" applyFill="1" applyBorder="1" applyAlignment="1">
      <alignment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11" xfId="1" applyNumberFormat="1" applyFont="1" applyFill="1" applyBorder="1" applyAlignment="1">
      <alignment horizontal="center" vertical="center" wrapText="1"/>
    </xf>
    <xf numFmtId="49" fontId="2" fillId="0" borderId="19" xfId="1" applyNumberFormat="1" applyFont="1" applyFill="1" applyBorder="1" applyAlignment="1">
      <alignment horizontal="center" vertical="center" wrapText="1"/>
    </xf>
    <xf numFmtId="49" fontId="16" fillId="0" borderId="116" xfId="1" applyNumberFormat="1" applyFont="1" applyFill="1" applyBorder="1" applyAlignment="1">
      <alignment horizontal="center" vertical="center"/>
    </xf>
    <xf numFmtId="49" fontId="16" fillId="0" borderId="99" xfId="1" applyNumberFormat="1" applyFont="1" applyFill="1" applyBorder="1" applyAlignment="1">
      <alignment horizontal="center" vertical="center"/>
    </xf>
    <xf numFmtId="49" fontId="22" fillId="6" borderId="63" xfId="1" applyNumberFormat="1" applyFont="1" applyFill="1" applyBorder="1" applyAlignment="1">
      <alignment horizontal="center" vertical="center"/>
    </xf>
    <xf numFmtId="49" fontId="22" fillId="6" borderId="66" xfId="1" applyNumberFormat="1" applyFont="1" applyFill="1" applyBorder="1" applyAlignment="1">
      <alignment horizontal="center" vertical="center"/>
    </xf>
    <xf numFmtId="49" fontId="22" fillId="6" borderId="70" xfId="1" applyNumberFormat="1" applyFont="1" applyFill="1" applyBorder="1" applyAlignment="1">
      <alignment horizontal="center" vertical="center"/>
    </xf>
    <xf numFmtId="49" fontId="22" fillId="0" borderId="62" xfId="1" applyNumberFormat="1" applyFont="1" applyBorder="1" applyAlignment="1">
      <alignment horizontal="center" vertical="center"/>
    </xf>
    <xf numFmtId="49" fontId="22" fillId="0" borderId="66" xfId="1" applyNumberFormat="1" applyFont="1" applyBorder="1" applyAlignment="1">
      <alignment horizontal="center" vertical="center"/>
    </xf>
    <xf numFmtId="49" fontId="22" fillId="0" borderId="70" xfId="1" applyNumberFormat="1" applyFont="1" applyBorder="1" applyAlignment="1">
      <alignment horizontal="center" vertical="center"/>
    </xf>
    <xf numFmtId="49" fontId="11" fillId="0" borderId="62" xfId="1" applyNumberFormat="1" applyFont="1" applyFill="1" applyBorder="1" applyAlignment="1">
      <alignment horizontal="center" vertical="center" wrapText="1"/>
    </xf>
    <xf numFmtId="49" fontId="11" fillId="0" borderId="66" xfId="1" applyNumberFormat="1" applyFont="1" applyFill="1" applyBorder="1" applyAlignment="1">
      <alignment horizontal="center" vertical="center" wrapText="1"/>
    </xf>
    <xf numFmtId="49" fontId="11" fillId="0" borderId="70" xfId="1" applyNumberFormat="1" applyFont="1" applyFill="1" applyBorder="1" applyAlignment="1">
      <alignment horizontal="center" vertical="center" wrapText="1"/>
    </xf>
    <xf numFmtId="49" fontId="16" fillId="0" borderId="62" xfId="1" applyNumberFormat="1" applyFont="1" applyFill="1" applyBorder="1" applyAlignment="1">
      <alignment horizontal="center" vertical="center" wrapText="1"/>
    </xf>
    <xf numFmtId="49" fontId="16" fillId="0" borderId="66" xfId="1" applyNumberFormat="1" applyFont="1" applyFill="1" applyBorder="1" applyAlignment="1">
      <alignment horizontal="center" vertical="center" wrapText="1"/>
    </xf>
    <xf numFmtId="49" fontId="16" fillId="0" borderId="70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49" fontId="12" fillId="0" borderId="4" xfId="1" applyNumberFormat="1" applyFont="1" applyFill="1" applyBorder="1" applyAlignment="1">
      <alignment horizontal="left" vertical="top" wrapText="1"/>
    </xf>
    <xf numFmtId="49" fontId="12" fillId="0" borderId="11" xfId="1" applyNumberFormat="1" applyFont="1" applyFill="1" applyBorder="1" applyAlignment="1">
      <alignment horizontal="left" vertical="top" wrapText="1"/>
    </xf>
    <xf numFmtId="49" fontId="12" fillId="0" borderId="19" xfId="1" applyNumberFormat="1" applyFont="1" applyFill="1" applyBorder="1" applyAlignment="1">
      <alignment horizontal="left" vertical="top" wrapText="1"/>
    </xf>
    <xf numFmtId="49" fontId="11" fillId="7" borderId="58" xfId="1" applyNumberFormat="1" applyFont="1" applyFill="1" applyBorder="1" applyAlignment="1">
      <alignment horizontal="right" vertical="center"/>
    </xf>
    <xf numFmtId="0" fontId="11" fillId="7" borderId="56" xfId="1" applyFont="1" applyFill="1" applyBorder="1" applyAlignment="1">
      <alignment horizontal="left" vertical="center" wrapText="1"/>
    </xf>
    <xf numFmtId="0" fontId="11" fillId="7" borderId="57" xfId="1" applyFont="1" applyFill="1" applyBorder="1" applyAlignment="1">
      <alignment horizontal="left" vertical="center" wrapText="1"/>
    </xf>
    <xf numFmtId="49" fontId="11" fillId="6" borderId="1" xfId="1" applyNumberFormat="1" applyFont="1" applyFill="1" applyBorder="1" applyAlignment="1">
      <alignment horizontal="center" vertical="top" wrapText="1"/>
    </xf>
    <xf numFmtId="49" fontId="11" fillId="6" borderId="8" xfId="1" applyNumberFormat="1" applyFont="1" applyFill="1" applyBorder="1" applyAlignment="1">
      <alignment horizontal="center" vertical="top" wrapText="1"/>
    </xf>
    <xf numFmtId="49" fontId="11" fillId="6" borderId="16" xfId="1" applyNumberFormat="1" applyFont="1" applyFill="1" applyBorder="1" applyAlignment="1">
      <alignment horizontal="center" vertical="top" wrapText="1"/>
    </xf>
    <xf numFmtId="49" fontId="11" fillId="0" borderId="2" xfId="1" applyNumberFormat="1" applyFont="1" applyFill="1" applyBorder="1" applyAlignment="1">
      <alignment horizontal="center" vertical="top" wrapText="1"/>
    </xf>
    <xf numFmtId="49" fontId="11" fillId="0" borderId="9" xfId="1" applyNumberFormat="1" applyFont="1" applyFill="1" applyBorder="1" applyAlignment="1">
      <alignment horizontal="center" vertical="top" wrapText="1"/>
    </xf>
    <xf numFmtId="49" fontId="11" fillId="0" borderId="17" xfId="1" applyNumberFormat="1" applyFont="1" applyFill="1" applyBorder="1" applyAlignment="1">
      <alignment horizontal="center" vertical="top" wrapText="1"/>
    </xf>
    <xf numFmtId="49" fontId="11" fillId="0" borderId="3" xfId="1" applyNumberFormat="1" applyFont="1" applyFill="1" applyBorder="1" applyAlignment="1">
      <alignment horizontal="left" vertical="top" wrapText="1"/>
    </xf>
    <xf numFmtId="49" fontId="11" fillId="0" borderId="10" xfId="1" applyNumberFormat="1" applyFont="1" applyFill="1" applyBorder="1" applyAlignment="1">
      <alignment horizontal="left" vertical="top" wrapText="1"/>
    </xf>
    <xf numFmtId="49" fontId="11" fillId="0" borderId="53" xfId="1" applyNumberFormat="1" applyFont="1" applyFill="1" applyBorder="1" applyAlignment="1">
      <alignment horizontal="left" vertical="top" wrapText="1"/>
    </xf>
    <xf numFmtId="0" fontId="16" fillId="0" borderId="4" xfId="1" applyFont="1" applyFill="1" applyBorder="1" applyAlignment="1">
      <alignment horizontal="left" vertical="top" wrapText="1"/>
    </xf>
    <xf numFmtId="0" fontId="16" fillId="0" borderId="11" xfId="1" applyFont="1" applyFill="1" applyBorder="1" applyAlignment="1">
      <alignment horizontal="left" vertical="top" wrapText="1"/>
    </xf>
    <xf numFmtId="0" fontId="16" fillId="0" borderId="19" xfId="1" applyFont="1" applyFill="1" applyBorder="1" applyAlignment="1">
      <alignment horizontal="left" vertical="top" wrapText="1"/>
    </xf>
    <xf numFmtId="49" fontId="11" fillId="0" borderId="2" xfId="1" applyNumberFormat="1" applyFont="1" applyFill="1" applyBorder="1" applyAlignment="1">
      <alignment horizontal="right" vertical="center"/>
    </xf>
    <xf numFmtId="49" fontId="11" fillId="0" borderId="9" xfId="1" applyNumberFormat="1" applyFont="1" applyFill="1" applyBorder="1" applyAlignment="1">
      <alignment horizontal="right" vertical="center"/>
    </xf>
    <xf numFmtId="49" fontId="11" fillId="0" borderId="17" xfId="1" applyNumberFormat="1" applyFont="1" applyFill="1" applyBorder="1" applyAlignment="1">
      <alignment horizontal="right" vertical="center"/>
    </xf>
    <xf numFmtId="49" fontId="16" fillId="0" borderId="3" xfId="1" applyNumberFormat="1" applyFont="1" applyFill="1" applyBorder="1" applyAlignment="1">
      <alignment horizontal="left" vertical="top" wrapText="1"/>
    </xf>
    <xf numFmtId="49" fontId="16" fillId="0" borderId="10" xfId="1" applyNumberFormat="1" applyFont="1" applyFill="1" applyBorder="1" applyAlignment="1">
      <alignment horizontal="left" vertical="top" wrapText="1"/>
    </xf>
    <xf numFmtId="49" fontId="16" fillId="0" borderId="53" xfId="1" applyNumberFormat="1" applyFont="1" applyFill="1" applyBorder="1" applyAlignment="1">
      <alignment horizontal="left" vertical="top" wrapText="1"/>
    </xf>
    <xf numFmtId="49" fontId="12" fillId="0" borderId="3" xfId="1" applyNumberFormat="1" applyFont="1" applyFill="1" applyBorder="1" applyAlignment="1">
      <alignment horizontal="left" vertical="center" wrapText="1"/>
    </xf>
    <xf numFmtId="49" fontId="12" fillId="0" borderId="10" xfId="1" applyNumberFormat="1" applyFont="1" applyFill="1" applyBorder="1" applyAlignment="1">
      <alignment horizontal="left" vertical="center" wrapText="1"/>
    </xf>
    <xf numFmtId="49" fontId="12" fillId="0" borderId="53" xfId="1" applyNumberFormat="1" applyFont="1" applyFill="1" applyBorder="1" applyAlignment="1">
      <alignment horizontal="left" vertical="center" wrapText="1"/>
    </xf>
    <xf numFmtId="49" fontId="16" fillId="0" borderId="4" xfId="1" applyNumberFormat="1" applyFont="1" applyFill="1" applyBorder="1" applyAlignment="1">
      <alignment horizontal="center" vertical="center"/>
    </xf>
    <xf numFmtId="49" fontId="16" fillId="0" borderId="11" xfId="1" applyNumberFormat="1" applyFont="1" applyFill="1" applyBorder="1" applyAlignment="1">
      <alignment horizontal="center" vertical="center"/>
    </xf>
    <xf numFmtId="49" fontId="16" fillId="0" borderId="19" xfId="1" applyNumberFormat="1" applyFont="1" applyFill="1" applyBorder="1" applyAlignment="1">
      <alignment horizontal="center" vertical="center"/>
    </xf>
    <xf numFmtId="49" fontId="12" fillId="8" borderId="3" xfId="1" applyNumberFormat="1" applyFont="1" applyFill="1" applyBorder="1" applyAlignment="1">
      <alignment horizontal="left" vertical="center" wrapText="1"/>
    </xf>
    <xf numFmtId="49" fontId="12" fillId="8" borderId="10" xfId="1" applyNumberFormat="1" applyFont="1" applyFill="1" applyBorder="1" applyAlignment="1">
      <alignment horizontal="left" vertical="center" wrapText="1"/>
    </xf>
    <xf numFmtId="49" fontId="12" fillId="8" borderId="53" xfId="1" applyNumberFormat="1" applyFont="1" applyFill="1" applyBorder="1" applyAlignment="1">
      <alignment horizontal="left" vertical="center" wrapText="1"/>
    </xf>
    <xf numFmtId="0" fontId="16" fillId="8" borderId="95" xfId="1" applyFont="1" applyFill="1" applyBorder="1" applyAlignment="1">
      <alignment horizontal="left" vertical="center" wrapText="1"/>
    </xf>
    <xf numFmtId="0" fontId="16" fillId="8" borderId="0" xfId="1" applyFont="1" applyFill="1" applyBorder="1" applyAlignment="1">
      <alignment horizontal="left" vertical="center" wrapText="1"/>
    </xf>
    <xf numFmtId="0" fontId="16" fillId="8" borderId="76" xfId="1" applyFont="1" applyFill="1" applyBorder="1" applyAlignment="1">
      <alignment horizontal="left" vertical="center" wrapText="1"/>
    </xf>
    <xf numFmtId="0" fontId="2" fillId="8" borderId="4" xfId="1" applyFont="1" applyFill="1" applyBorder="1" applyAlignment="1">
      <alignment horizontal="center" vertical="center" wrapText="1"/>
    </xf>
    <xf numFmtId="0" fontId="2" fillId="8" borderId="11" xfId="1" applyFont="1" applyFill="1" applyBorder="1" applyAlignment="1">
      <alignment horizontal="center" vertical="center" wrapText="1"/>
    </xf>
    <xf numFmtId="0" fontId="2" fillId="8" borderId="19" xfId="1" applyFont="1" applyFill="1" applyBorder="1" applyAlignment="1">
      <alignment horizontal="center" vertical="center" wrapText="1"/>
    </xf>
    <xf numFmtId="0" fontId="11" fillId="6" borderId="56" xfId="1" applyFont="1" applyFill="1" applyBorder="1" applyAlignment="1">
      <alignment horizontal="left" vertical="top" wrapText="1"/>
    </xf>
    <xf numFmtId="0" fontId="11" fillId="6" borderId="57" xfId="1" applyFont="1" applyFill="1" applyBorder="1" applyAlignment="1">
      <alignment horizontal="left" vertical="top" wrapText="1"/>
    </xf>
    <xf numFmtId="0" fontId="11" fillId="6" borderId="58" xfId="1" applyFont="1" applyFill="1" applyBorder="1" applyAlignment="1">
      <alignment horizontal="left" vertical="top" wrapText="1"/>
    </xf>
    <xf numFmtId="0" fontId="11" fillId="7" borderId="56" xfId="1" applyFont="1" applyFill="1" applyBorder="1" applyAlignment="1">
      <alignment horizontal="left" vertical="top" wrapText="1"/>
    </xf>
    <xf numFmtId="0" fontId="11" fillId="7" borderId="57" xfId="1" applyFont="1" applyFill="1" applyBorder="1" applyAlignment="1">
      <alignment horizontal="left" vertical="top" wrapText="1"/>
    </xf>
    <xf numFmtId="49" fontId="11" fillId="6" borderId="33" xfId="1" applyNumberFormat="1" applyFont="1" applyFill="1" applyBorder="1" applyAlignment="1">
      <alignment horizontal="center" vertical="center"/>
    </xf>
    <xf numFmtId="49" fontId="22" fillId="6" borderId="2" xfId="1" applyNumberFormat="1" applyFont="1" applyFill="1" applyBorder="1" applyAlignment="1">
      <alignment vertical="center"/>
    </xf>
    <xf numFmtId="49" fontId="22" fillId="6" borderId="17" xfId="1" applyNumberFormat="1" applyFont="1" applyFill="1" applyBorder="1" applyAlignment="1">
      <alignment vertical="center"/>
    </xf>
    <xf numFmtId="49" fontId="22" fillId="0" borderId="2" xfId="1" applyNumberFormat="1" applyFont="1" applyBorder="1" applyAlignment="1">
      <alignment vertical="center"/>
    </xf>
    <xf numFmtId="49" fontId="22" fillId="0" borderId="17" xfId="1" applyNumberFormat="1" applyFont="1" applyBorder="1" applyAlignment="1">
      <alignment vertical="center"/>
    </xf>
    <xf numFmtId="49" fontId="12" fillId="0" borderId="3" xfId="1" applyNumberFormat="1" applyFont="1" applyFill="1" applyBorder="1" applyAlignment="1">
      <alignment horizontal="center" vertical="top" wrapText="1"/>
    </xf>
    <xf numFmtId="49" fontId="12" fillId="0" borderId="10" xfId="1" applyNumberFormat="1" applyFont="1" applyFill="1" applyBorder="1" applyAlignment="1">
      <alignment horizontal="center" vertical="top" wrapText="1"/>
    </xf>
    <xf numFmtId="49" fontId="12" fillId="0" borderId="53" xfId="1" applyNumberFormat="1" applyFont="1" applyFill="1" applyBorder="1" applyAlignment="1">
      <alignment horizontal="center" vertical="top" wrapText="1"/>
    </xf>
    <xf numFmtId="0" fontId="12" fillId="8" borderId="4" xfId="1" applyFont="1" applyFill="1" applyBorder="1" applyAlignment="1">
      <alignment horizontal="left" vertical="top" wrapText="1"/>
    </xf>
    <xf numFmtId="0" fontId="12" fillId="8" borderId="11" xfId="1" applyFont="1" applyFill="1" applyBorder="1" applyAlignment="1">
      <alignment horizontal="left" vertical="top" wrapText="1"/>
    </xf>
    <xf numFmtId="0" fontId="12" fillId="8" borderId="19" xfId="1" applyFont="1" applyFill="1" applyBorder="1" applyAlignment="1">
      <alignment horizontal="left" vertical="top" wrapText="1"/>
    </xf>
    <xf numFmtId="49" fontId="14" fillId="0" borderId="2" xfId="1" applyNumberFormat="1" applyFont="1" applyFill="1" applyBorder="1" applyAlignment="1">
      <alignment horizontal="center" vertical="center"/>
    </xf>
    <xf numFmtId="49" fontId="14" fillId="0" borderId="17" xfId="1" applyNumberFormat="1" applyFont="1" applyFill="1" applyBorder="1" applyAlignment="1">
      <alignment horizontal="center" vertical="center"/>
    </xf>
    <xf numFmtId="49" fontId="14" fillId="0" borderId="3" xfId="1" applyNumberFormat="1" applyFont="1" applyFill="1" applyBorder="1" applyAlignment="1">
      <alignment horizontal="right" vertical="center"/>
    </xf>
    <xf numFmtId="49" fontId="14" fillId="0" borderId="53" xfId="1" applyNumberFormat="1" applyFont="1" applyFill="1" applyBorder="1" applyAlignment="1">
      <alignment horizontal="right" vertical="center"/>
    </xf>
    <xf numFmtId="49" fontId="13" fillId="0" borderId="4" xfId="1" applyNumberFormat="1" applyFont="1" applyFill="1" applyBorder="1" applyAlignment="1">
      <alignment horizontal="center" vertical="top"/>
    </xf>
    <xf numFmtId="49" fontId="13" fillId="0" borderId="19" xfId="1" applyNumberFormat="1" applyFont="1" applyFill="1" applyBorder="1" applyAlignment="1">
      <alignment horizontal="center" vertical="top"/>
    </xf>
    <xf numFmtId="0" fontId="12" fillId="0" borderId="4" xfId="1" applyFont="1" applyFill="1" applyBorder="1" applyAlignment="1">
      <alignment horizontal="left" vertical="top" wrapText="1"/>
    </xf>
    <xf numFmtId="0" fontId="12" fillId="0" borderId="19" xfId="1" applyFont="1" applyFill="1" applyBorder="1" applyAlignment="1">
      <alignment horizontal="left" vertical="top" wrapText="1"/>
    </xf>
    <xf numFmtId="49" fontId="11" fillId="7" borderId="56" xfId="1" applyNumberFormat="1" applyFont="1" applyFill="1" applyBorder="1" applyAlignment="1">
      <alignment horizontal="right" vertical="top"/>
    </xf>
    <xf numFmtId="49" fontId="11" fillId="7" borderId="57" xfId="1" applyNumberFormat="1" applyFont="1" applyFill="1" applyBorder="1" applyAlignment="1">
      <alignment horizontal="right" vertical="top"/>
    </xf>
    <xf numFmtId="49" fontId="11" fillId="7" borderId="58" xfId="1" applyNumberFormat="1" applyFont="1" applyFill="1" applyBorder="1" applyAlignment="1">
      <alignment horizontal="right" vertical="top"/>
    </xf>
    <xf numFmtId="49" fontId="11" fillId="6" borderId="56" xfId="1" applyNumberFormat="1" applyFont="1" applyFill="1" applyBorder="1" applyAlignment="1">
      <alignment horizontal="right" vertical="top"/>
    </xf>
    <xf numFmtId="49" fontId="11" fillId="6" borderId="57" xfId="1" applyNumberFormat="1" applyFont="1" applyFill="1" applyBorder="1" applyAlignment="1">
      <alignment horizontal="right" vertical="top"/>
    </xf>
    <xf numFmtId="49" fontId="11" fillId="6" borderId="58" xfId="1" applyNumberFormat="1" applyFont="1" applyFill="1" applyBorder="1" applyAlignment="1">
      <alignment horizontal="right" vertical="top"/>
    </xf>
    <xf numFmtId="0" fontId="13" fillId="0" borderId="4" xfId="1" applyFont="1" applyBorder="1" applyAlignment="1">
      <alignment horizontal="center" vertical="top" shrinkToFit="1"/>
    </xf>
    <xf numFmtId="0" fontId="13" fillId="0" borderId="11" xfId="1" applyFont="1" applyBorder="1" applyAlignment="1">
      <alignment horizontal="center" vertical="top" shrinkToFit="1"/>
    </xf>
    <xf numFmtId="0" fontId="13" fillId="0" borderId="19" xfId="1" applyFont="1" applyBorder="1" applyAlignment="1">
      <alignment horizontal="center" vertical="top" shrinkToFit="1"/>
    </xf>
    <xf numFmtId="0" fontId="12" fillId="0" borderId="102" xfId="1" applyFont="1" applyBorder="1" applyAlignment="1">
      <alignment horizontal="center" vertical="top" wrapText="1" shrinkToFit="1"/>
    </xf>
    <xf numFmtId="0" fontId="12" fillId="0" borderId="114" xfId="1" applyFont="1" applyBorder="1" applyAlignment="1">
      <alignment horizontal="center" vertical="top" wrapText="1" shrinkToFit="1"/>
    </xf>
    <xf numFmtId="0" fontId="12" fillId="0" borderId="78" xfId="1" applyFont="1" applyBorder="1" applyAlignment="1">
      <alignment horizontal="center" vertical="top" wrapText="1" shrinkToFit="1"/>
    </xf>
    <xf numFmtId="0" fontId="22" fillId="7" borderId="110" xfId="1" applyFont="1" applyFill="1" applyBorder="1" applyAlignment="1">
      <alignment horizontal="left" vertical="center" shrinkToFit="1"/>
    </xf>
    <xf numFmtId="0" fontId="22" fillId="7" borderId="94" xfId="1" applyFont="1" applyFill="1" applyBorder="1" applyAlignment="1">
      <alignment horizontal="left" vertical="center" shrinkToFit="1"/>
    </xf>
    <xf numFmtId="0" fontId="14" fillId="7" borderId="102" xfId="1" applyFont="1" applyFill="1" applyBorder="1" applyAlignment="1">
      <alignment horizontal="left" vertical="top" shrinkToFit="1"/>
    </xf>
    <xf numFmtId="0" fontId="14" fillId="7" borderId="95" xfId="1" applyFont="1" applyFill="1" applyBorder="1" applyAlignment="1">
      <alignment horizontal="left" vertical="top" shrinkToFit="1"/>
    </xf>
    <xf numFmtId="0" fontId="14" fillId="7" borderId="104" xfId="1" applyFont="1" applyFill="1" applyBorder="1" applyAlignment="1">
      <alignment horizontal="left" vertical="top" shrinkToFit="1"/>
    </xf>
    <xf numFmtId="0" fontId="12" fillId="0" borderId="4" xfId="1" applyFont="1" applyBorder="1" applyAlignment="1">
      <alignment horizontal="left" vertical="top" wrapText="1" shrinkToFit="1"/>
    </xf>
    <xf numFmtId="0" fontId="12" fillId="0" borderId="11" xfId="1" applyFont="1" applyBorder="1" applyAlignment="1">
      <alignment horizontal="left" vertical="top" wrapText="1" shrinkToFit="1"/>
    </xf>
    <xf numFmtId="0" fontId="12" fillId="0" borderId="19" xfId="1" applyFont="1" applyBorder="1" applyAlignment="1">
      <alignment horizontal="left" vertical="top" wrapText="1" shrinkToFit="1"/>
    </xf>
    <xf numFmtId="165" fontId="12" fillId="0" borderId="3" xfId="1" applyNumberFormat="1" applyFont="1" applyBorder="1" applyAlignment="1">
      <alignment horizontal="left" vertical="top" wrapText="1" shrinkToFit="1"/>
    </xf>
    <xf numFmtId="165" fontId="12" fillId="0" borderId="10" xfId="1" applyNumberFormat="1" applyFont="1" applyBorder="1" applyAlignment="1">
      <alignment horizontal="left" vertical="top" wrapText="1" shrinkToFit="1"/>
    </xf>
    <xf numFmtId="165" fontId="12" fillId="0" borderId="53" xfId="1" applyNumberFormat="1" applyFont="1" applyBorder="1" applyAlignment="1">
      <alignment horizontal="left" vertical="top" wrapText="1" shrinkToFit="1"/>
    </xf>
    <xf numFmtId="165" fontId="12" fillId="0" borderId="3" xfId="1" applyNumberFormat="1" applyFont="1" applyFill="1" applyBorder="1" applyAlignment="1">
      <alignment horizontal="left" vertical="top" wrapText="1" shrinkToFit="1"/>
    </xf>
    <xf numFmtId="165" fontId="12" fillId="0" borderId="10" xfId="1" applyNumberFormat="1" applyFont="1" applyFill="1" applyBorder="1" applyAlignment="1">
      <alignment horizontal="left" vertical="top" wrapText="1" shrinkToFit="1"/>
    </xf>
    <xf numFmtId="165" fontId="12" fillId="0" borderId="53" xfId="1" applyNumberFormat="1" applyFont="1" applyFill="1" applyBorder="1" applyAlignment="1">
      <alignment horizontal="left" vertical="top" wrapText="1" shrinkToFit="1"/>
    </xf>
    <xf numFmtId="164" fontId="12" fillId="0" borderId="4" xfId="1" applyNumberFormat="1" applyFont="1" applyBorder="1" applyAlignment="1">
      <alignment vertical="top" wrapText="1"/>
    </xf>
    <xf numFmtId="164" fontId="12" fillId="0" borderId="11" xfId="1" applyNumberFormat="1" applyFont="1" applyBorder="1" applyAlignment="1">
      <alignment vertical="top" wrapText="1"/>
    </xf>
    <xf numFmtId="164" fontId="12" fillId="0" borderId="19" xfId="1" applyNumberFormat="1" applyFont="1" applyBorder="1" applyAlignment="1">
      <alignment vertical="top" wrapText="1"/>
    </xf>
    <xf numFmtId="164" fontId="12" fillId="0" borderId="4" xfId="1" applyNumberFormat="1" applyFont="1" applyBorder="1" applyAlignment="1">
      <alignment horizontal="left" vertical="top" wrapText="1" shrinkToFit="1"/>
    </xf>
    <xf numFmtId="164" fontId="12" fillId="0" borderId="11" xfId="1" applyNumberFormat="1" applyFont="1" applyBorder="1" applyAlignment="1">
      <alignment horizontal="left" vertical="top" wrapText="1" shrinkToFit="1"/>
    </xf>
    <xf numFmtId="164" fontId="12" fillId="0" borderId="19" xfId="1" applyNumberFormat="1" applyFont="1" applyBorder="1" applyAlignment="1">
      <alignment horizontal="left" vertical="top" wrapText="1" shrinkToFit="1"/>
    </xf>
    <xf numFmtId="164" fontId="12" fillId="0" borderId="39" xfId="1" applyNumberFormat="1" applyFont="1" applyFill="1" applyBorder="1" applyAlignment="1">
      <alignment horizontal="center" vertical="top"/>
    </xf>
    <xf numFmtId="164" fontId="12" fillId="0" borderId="59" xfId="1" applyNumberFormat="1" applyFont="1" applyFill="1" applyBorder="1" applyAlignment="1">
      <alignment horizontal="center" vertical="top"/>
    </xf>
    <xf numFmtId="0" fontId="12" fillId="0" borderId="47" xfId="1" applyFont="1" applyFill="1" applyBorder="1" applyAlignment="1">
      <alignment horizontal="left" vertical="top" wrapText="1"/>
    </xf>
    <xf numFmtId="0" fontId="12" fillId="0" borderId="50" xfId="1" applyFont="1" applyFill="1" applyBorder="1" applyAlignment="1">
      <alignment horizontal="left" vertical="top" wrapText="1"/>
    </xf>
    <xf numFmtId="0" fontId="17" fillId="0" borderId="3" xfId="1" applyFont="1" applyFill="1" applyBorder="1" applyAlignment="1">
      <alignment horizontal="left" vertical="center" wrapText="1"/>
    </xf>
    <xf numFmtId="0" fontId="17" fillId="0" borderId="53" xfId="1" applyFont="1" applyFill="1" applyBorder="1" applyAlignment="1">
      <alignment horizontal="left" vertical="center" wrapText="1"/>
    </xf>
    <xf numFmtId="0" fontId="14" fillId="7" borderId="103" xfId="1" applyFont="1" applyFill="1" applyBorder="1" applyAlignment="1">
      <alignment horizontal="left" vertical="top" wrapText="1"/>
    </xf>
    <xf numFmtId="0" fontId="14" fillId="7" borderId="95" xfId="1" applyFont="1" applyFill="1" applyBorder="1" applyAlignment="1">
      <alignment horizontal="left" vertical="top" wrapText="1"/>
    </xf>
    <xf numFmtId="49" fontId="14" fillId="0" borderId="9" xfId="1" applyNumberFormat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164" fontId="12" fillId="0" borderId="46" xfId="1" applyNumberFormat="1" applyFont="1" applyFill="1" applyBorder="1" applyAlignment="1">
      <alignment horizontal="center" vertical="top"/>
    </xf>
    <xf numFmtId="164" fontId="12" fillId="0" borderId="52" xfId="1" applyNumberFormat="1" applyFont="1" applyFill="1" applyBorder="1" applyAlignment="1">
      <alignment horizontal="center" vertical="top"/>
    </xf>
    <xf numFmtId="164" fontId="12" fillId="0" borderId="51" xfId="1" applyNumberFormat="1" applyFont="1" applyFill="1" applyBorder="1" applyAlignment="1">
      <alignment horizontal="center" vertical="top"/>
    </xf>
    <xf numFmtId="164" fontId="12" fillId="0" borderId="47" xfId="1" applyNumberFormat="1" applyFont="1" applyFill="1" applyBorder="1" applyAlignment="1">
      <alignment horizontal="center" vertical="top"/>
    </xf>
    <xf numFmtId="49" fontId="14" fillId="7" borderId="56" xfId="1" applyNumberFormat="1" applyFont="1" applyFill="1" applyBorder="1" applyAlignment="1">
      <alignment horizontal="right" vertical="top"/>
    </xf>
    <xf numFmtId="49" fontId="14" fillId="7" borderId="57" xfId="1" applyNumberFormat="1" applyFont="1" applyFill="1" applyBorder="1" applyAlignment="1">
      <alignment horizontal="right" vertical="top"/>
    </xf>
    <xf numFmtId="49" fontId="14" fillId="7" borderId="58" xfId="1" applyNumberFormat="1" applyFont="1" applyFill="1" applyBorder="1" applyAlignment="1">
      <alignment horizontal="right" vertical="top"/>
    </xf>
    <xf numFmtId="49" fontId="14" fillId="8" borderId="34" xfId="1" applyNumberFormat="1" applyFont="1" applyFill="1" applyBorder="1" applyAlignment="1">
      <alignment horizontal="center" vertical="center"/>
    </xf>
    <xf numFmtId="49" fontId="14" fillId="8" borderId="9" xfId="1" applyNumberFormat="1" applyFont="1" applyFill="1" applyBorder="1" applyAlignment="1">
      <alignment horizontal="center" vertical="center"/>
    </xf>
    <xf numFmtId="49" fontId="14" fillId="8" borderId="17" xfId="1" applyNumberFormat="1" applyFont="1" applyFill="1" applyBorder="1" applyAlignment="1">
      <alignment horizontal="center" vertical="center"/>
    </xf>
    <xf numFmtId="0" fontId="17" fillId="8" borderId="46" xfId="1" applyFont="1" applyFill="1" applyBorder="1" applyAlignment="1">
      <alignment horizontal="left" vertical="center" wrapText="1"/>
    </xf>
    <xf numFmtId="0" fontId="17" fillId="8" borderId="10" xfId="1" applyFont="1" applyFill="1" applyBorder="1" applyAlignment="1">
      <alignment horizontal="left" vertical="center" wrapText="1"/>
    </xf>
    <xf numFmtId="0" fontId="17" fillId="8" borderId="53" xfId="1" applyFont="1" applyFill="1" applyBorder="1" applyAlignment="1">
      <alignment horizontal="left" vertical="center" wrapText="1"/>
    </xf>
    <xf numFmtId="0" fontId="19" fillId="8" borderId="51" xfId="1" applyFont="1" applyFill="1" applyBorder="1" applyAlignment="1">
      <alignment horizontal="center" vertical="top" wrapText="1"/>
    </xf>
    <xf numFmtId="0" fontId="19" fillId="8" borderId="11" xfId="1" applyFont="1" applyFill="1" applyBorder="1" applyAlignment="1">
      <alignment horizontal="center" vertical="top" wrapText="1"/>
    </xf>
    <xf numFmtId="0" fontId="19" fillId="8" borderId="19" xfId="1" applyFont="1" applyFill="1" applyBorder="1" applyAlignment="1">
      <alignment horizontal="center" vertical="top" wrapText="1"/>
    </xf>
    <xf numFmtId="0" fontId="14" fillId="8" borderId="51" xfId="1" applyFont="1" applyFill="1" applyBorder="1" applyAlignment="1">
      <alignment horizontal="center" vertical="center"/>
    </xf>
    <xf numFmtId="0" fontId="14" fillId="8" borderId="47" xfId="1" applyFont="1" applyFill="1" applyBorder="1" applyAlignment="1">
      <alignment horizontal="center" vertical="center"/>
    </xf>
    <xf numFmtId="49" fontId="14" fillId="6" borderId="56" xfId="1" applyNumberFormat="1" applyFont="1" applyFill="1" applyBorder="1" applyAlignment="1">
      <alignment horizontal="right" vertical="top"/>
    </xf>
    <xf numFmtId="49" fontId="14" fillId="6" borderId="57" xfId="1" applyNumberFormat="1" applyFont="1" applyFill="1" applyBorder="1" applyAlignment="1">
      <alignment horizontal="right" vertical="top"/>
    </xf>
    <xf numFmtId="0" fontId="14" fillId="6" borderId="56" xfId="1" applyFont="1" applyFill="1" applyBorder="1" applyAlignment="1">
      <alignment horizontal="left" vertical="top" wrapText="1"/>
    </xf>
    <xf numFmtId="0" fontId="14" fillId="6" borderId="57" xfId="1" applyFont="1" applyFill="1" applyBorder="1" applyAlignment="1">
      <alignment horizontal="left" vertical="top" wrapText="1"/>
    </xf>
    <xf numFmtId="0" fontId="14" fillId="6" borderId="58" xfId="1" applyFont="1" applyFill="1" applyBorder="1" applyAlignment="1">
      <alignment horizontal="left" vertical="top" wrapText="1"/>
    </xf>
    <xf numFmtId="0" fontId="14" fillId="7" borderId="56" xfId="1" applyFont="1" applyFill="1" applyBorder="1" applyAlignment="1">
      <alignment horizontal="left" vertical="top" wrapText="1"/>
    </xf>
    <xf numFmtId="0" fontId="14" fillId="7" borderId="57" xfId="1" applyFont="1" applyFill="1" applyBorder="1" applyAlignment="1">
      <alignment horizontal="left" vertical="top" wrapText="1"/>
    </xf>
    <xf numFmtId="49" fontId="11" fillId="6" borderId="1" xfId="1" applyNumberFormat="1" applyFont="1" applyFill="1" applyBorder="1" applyAlignment="1">
      <alignment vertical="center"/>
    </xf>
    <xf numFmtId="49" fontId="11" fillId="6" borderId="40" xfId="1" applyNumberFormat="1" applyFont="1" applyFill="1" applyBorder="1" applyAlignment="1">
      <alignment vertical="center"/>
    </xf>
    <xf numFmtId="49" fontId="14" fillId="0" borderId="2" xfId="1" applyNumberFormat="1" applyFont="1" applyFill="1" applyBorder="1" applyAlignment="1">
      <alignment vertical="center"/>
    </xf>
    <xf numFmtId="49" fontId="14" fillId="0" borderId="41" xfId="1" applyNumberFormat="1" applyFont="1" applyFill="1" applyBorder="1" applyAlignment="1">
      <alignment vertical="center"/>
    </xf>
    <xf numFmtId="0" fontId="17" fillId="0" borderId="42" xfId="1" applyFont="1" applyFill="1" applyBorder="1" applyAlignment="1">
      <alignment horizontal="left" vertical="center" wrapText="1"/>
    </xf>
    <xf numFmtId="0" fontId="22" fillId="7" borderId="76" xfId="1" applyFont="1" applyFill="1" applyBorder="1" applyAlignment="1">
      <alignment horizontal="right" vertical="center" wrapText="1"/>
    </xf>
    <xf numFmtId="0" fontId="22" fillId="7" borderId="77" xfId="1" applyFont="1" applyFill="1" applyBorder="1" applyAlignment="1">
      <alignment horizontal="right" vertical="center" wrapText="1"/>
    </xf>
    <xf numFmtId="0" fontId="14" fillId="7" borderId="58" xfId="1" applyFont="1" applyFill="1" applyBorder="1" applyAlignment="1">
      <alignment horizontal="left" vertical="top" wrapText="1"/>
    </xf>
    <xf numFmtId="49" fontId="22" fillId="6" borderId="1" xfId="1" applyNumberFormat="1" applyFont="1" applyFill="1" applyBorder="1" applyAlignment="1">
      <alignment horizontal="center" vertical="center" shrinkToFit="1"/>
    </xf>
    <xf numFmtId="49" fontId="22" fillId="6" borderId="8" xfId="1" applyNumberFormat="1" applyFont="1" applyFill="1" applyBorder="1" applyAlignment="1">
      <alignment horizontal="center" vertical="center" shrinkToFit="1"/>
    </xf>
    <xf numFmtId="49" fontId="22" fillId="6" borderId="16" xfId="1" applyNumberFormat="1" applyFont="1" applyFill="1" applyBorder="1" applyAlignment="1">
      <alignment horizontal="center" vertical="center" shrinkToFit="1"/>
    </xf>
    <xf numFmtId="49" fontId="22" fillId="0" borderId="2" xfId="1" applyNumberFormat="1" applyFont="1" applyBorder="1" applyAlignment="1">
      <alignment horizontal="center" vertical="center" shrinkToFit="1"/>
    </xf>
    <xf numFmtId="49" fontId="22" fillId="0" borderId="9" xfId="1" applyNumberFormat="1" applyFont="1" applyBorder="1" applyAlignment="1">
      <alignment horizontal="center" vertical="center" shrinkToFit="1"/>
    </xf>
    <xf numFmtId="49" fontId="22" fillId="0" borderId="17" xfId="1" applyNumberFormat="1" applyFont="1" applyBorder="1" applyAlignment="1">
      <alignment horizontal="center" vertical="center" shrinkToFit="1"/>
    </xf>
    <xf numFmtId="49" fontId="22" fillId="0" borderId="103" xfId="1" applyNumberFormat="1" applyFont="1" applyBorder="1" applyAlignment="1">
      <alignment horizontal="center" vertical="center" shrinkToFit="1"/>
    </xf>
    <xf numFmtId="49" fontId="22" fillId="0" borderId="88" xfId="1" applyNumberFormat="1" applyFont="1" applyBorder="1" applyAlignment="1">
      <alignment horizontal="center" vertical="center" shrinkToFit="1"/>
    </xf>
    <xf numFmtId="49" fontId="22" fillId="0" borderId="75" xfId="1" applyNumberFormat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left" vertical="top" wrapText="1"/>
    </xf>
    <xf numFmtId="0" fontId="12" fillId="0" borderId="11" xfId="1" applyFont="1" applyBorder="1" applyAlignment="1">
      <alignment horizontal="left" vertical="top" wrapText="1"/>
    </xf>
    <xf numFmtId="0" fontId="12" fillId="0" borderId="19" xfId="1" applyFont="1" applyBorder="1" applyAlignment="1">
      <alignment horizontal="left" vertical="top" wrapText="1"/>
    </xf>
    <xf numFmtId="49" fontId="11" fillId="6" borderId="8" xfId="1" applyNumberFormat="1" applyFont="1" applyFill="1" applyBorder="1" applyAlignment="1">
      <alignment horizontal="center" vertical="center" wrapText="1"/>
    </xf>
    <xf numFmtId="49" fontId="14" fillId="0" borderId="9" xfId="1" applyNumberFormat="1" applyFont="1" applyFill="1" applyBorder="1" applyAlignment="1">
      <alignment horizontal="center" vertical="center" wrapText="1"/>
    </xf>
    <xf numFmtId="49" fontId="14" fillId="0" borderId="88" xfId="1" applyNumberFormat="1" applyFont="1" applyFill="1" applyBorder="1" applyAlignment="1">
      <alignment horizontal="center" vertical="center" wrapText="1"/>
    </xf>
    <xf numFmtId="0" fontId="17" fillId="0" borderId="96" xfId="1" applyFont="1" applyFill="1" applyBorder="1" applyAlignment="1">
      <alignment horizontal="left" vertical="center" wrapText="1"/>
    </xf>
    <xf numFmtId="0" fontId="17" fillId="0" borderId="99" xfId="1" applyFont="1" applyFill="1" applyBorder="1" applyAlignment="1">
      <alignment horizontal="left" vertical="center" wrapText="1"/>
    </xf>
    <xf numFmtId="0" fontId="12" fillId="0" borderId="95" xfId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center" vertical="top" wrapText="1"/>
    </xf>
    <xf numFmtId="0" fontId="12" fillId="0" borderId="76" xfId="1" applyFont="1" applyFill="1" applyBorder="1" applyAlignment="1">
      <alignment horizontal="center" vertical="top" wrapText="1"/>
    </xf>
    <xf numFmtId="9" fontId="12" fillId="0" borderId="4" xfId="1" applyNumberFormat="1" applyFont="1" applyFill="1" applyBorder="1" applyAlignment="1">
      <alignment horizontal="center" vertical="top"/>
    </xf>
    <xf numFmtId="0" fontId="12" fillId="0" borderId="11" xfId="1" applyFont="1" applyFill="1" applyBorder="1" applyAlignment="1">
      <alignment horizontal="center" vertical="top"/>
    </xf>
    <xf numFmtId="0" fontId="12" fillId="0" borderId="19" xfId="1" applyFont="1" applyFill="1" applyBorder="1" applyAlignment="1">
      <alignment horizontal="center" vertical="top"/>
    </xf>
    <xf numFmtId="0" fontId="12" fillId="0" borderId="4" xfId="1" applyFont="1" applyFill="1" applyBorder="1" applyAlignment="1">
      <alignment horizontal="center" vertical="top"/>
    </xf>
    <xf numFmtId="9" fontId="19" fillId="8" borderId="4" xfId="1" applyNumberFormat="1" applyFont="1" applyFill="1" applyBorder="1" applyAlignment="1">
      <alignment horizontal="center" vertical="top" wrapText="1"/>
    </xf>
    <xf numFmtId="0" fontId="19" fillId="8" borderId="4" xfId="1" applyFont="1" applyFill="1" applyBorder="1" applyAlignment="1">
      <alignment horizontal="center" vertical="top" wrapText="1"/>
    </xf>
    <xf numFmtId="49" fontId="12" fillId="8" borderId="4" xfId="1" applyNumberFormat="1" applyFont="1" applyFill="1" applyBorder="1" applyAlignment="1">
      <alignment horizontal="center" vertical="center" wrapText="1"/>
    </xf>
    <xf numFmtId="49" fontId="12" fillId="8" borderId="11" xfId="1" applyNumberFormat="1" applyFont="1" applyFill="1" applyBorder="1" applyAlignment="1">
      <alignment horizontal="center" vertical="center" wrapText="1"/>
    </xf>
    <xf numFmtId="49" fontId="12" fillId="8" borderId="19" xfId="1" applyNumberFormat="1" applyFont="1" applyFill="1" applyBorder="1" applyAlignment="1">
      <alignment horizontal="center" vertical="center" wrapText="1"/>
    </xf>
    <xf numFmtId="9" fontId="12" fillId="0" borderId="87" xfId="1" applyNumberFormat="1" applyFont="1" applyFill="1" applyBorder="1" applyAlignment="1">
      <alignment horizontal="center" vertical="top" wrapText="1"/>
    </xf>
    <xf numFmtId="9" fontId="12" fillId="0" borderId="100" xfId="1" applyNumberFormat="1" applyFont="1" applyFill="1" applyBorder="1" applyAlignment="1">
      <alignment horizontal="center" vertical="top" wrapText="1"/>
    </xf>
    <xf numFmtId="49" fontId="11" fillId="6" borderId="33" xfId="1" applyNumberFormat="1" applyFont="1" applyFill="1" applyBorder="1" applyAlignment="1">
      <alignment horizontal="center" vertical="center" wrapText="1"/>
    </xf>
    <xf numFmtId="49" fontId="14" fillId="0" borderId="34" xfId="1" applyNumberFormat="1" applyFont="1" applyFill="1" applyBorder="1" applyAlignment="1">
      <alignment horizontal="center" vertical="center" wrapText="1"/>
    </xf>
    <xf numFmtId="49" fontId="14" fillId="0" borderId="35" xfId="1" applyNumberFormat="1" applyFont="1" applyFill="1" applyBorder="1" applyAlignment="1">
      <alignment horizontal="center" vertical="center" wrapText="1"/>
    </xf>
    <xf numFmtId="0" fontId="17" fillId="0" borderId="97" xfId="1" applyFont="1" applyFill="1" applyBorder="1" applyAlignment="1">
      <alignment horizontal="left" vertical="center" wrapText="1"/>
    </xf>
    <xf numFmtId="49" fontId="11" fillId="6" borderId="40" xfId="1" applyNumberFormat="1" applyFont="1" applyFill="1" applyBorder="1" applyAlignment="1">
      <alignment horizontal="center" vertical="center"/>
    </xf>
    <xf numFmtId="49" fontId="14" fillId="0" borderId="34" xfId="1" applyNumberFormat="1" applyFont="1" applyFill="1" applyBorder="1" applyAlignment="1">
      <alignment horizontal="center" vertical="center"/>
    </xf>
    <xf numFmtId="49" fontId="14" fillId="0" borderId="41" xfId="1" applyNumberFormat="1" applyFont="1" applyFill="1" applyBorder="1" applyAlignment="1">
      <alignment horizontal="center" vertical="center"/>
    </xf>
    <xf numFmtId="0" fontId="17" fillId="0" borderId="46" xfId="1" applyFont="1" applyFill="1" applyBorder="1" applyAlignment="1">
      <alignment horizontal="left" vertical="center" wrapText="1"/>
    </xf>
    <xf numFmtId="0" fontId="19" fillId="0" borderId="51" xfId="1" applyFont="1" applyFill="1" applyBorder="1" applyAlignment="1">
      <alignment horizontal="center" vertical="top" wrapText="1"/>
    </xf>
    <xf numFmtId="0" fontId="19" fillId="0" borderId="43" xfId="1" applyFont="1" applyFill="1" applyBorder="1" applyAlignment="1">
      <alignment horizontal="center" vertical="top" wrapText="1"/>
    </xf>
    <xf numFmtId="0" fontId="12" fillId="0" borderId="87" xfId="1" applyFont="1" applyFill="1" applyBorder="1" applyAlignment="1">
      <alignment horizontal="left" vertical="top" wrapText="1"/>
    </xf>
    <xf numFmtId="0" fontId="12" fillId="0" borderId="100" xfId="1" applyFont="1" applyFill="1" applyBorder="1" applyAlignment="1">
      <alignment horizontal="left" vertical="top" wrapText="1"/>
    </xf>
    <xf numFmtId="9" fontId="12" fillId="0" borderId="43" xfId="1" applyNumberFormat="1" applyFont="1" applyFill="1" applyBorder="1" applyAlignment="1">
      <alignment horizontal="center" vertical="top"/>
    </xf>
    <xf numFmtId="0" fontId="12" fillId="0" borderId="43" xfId="1" applyFont="1" applyFill="1" applyBorder="1" applyAlignment="1">
      <alignment horizontal="center" vertical="top" wrapText="1"/>
    </xf>
    <xf numFmtId="49" fontId="14" fillId="7" borderId="92" xfId="1" applyNumberFormat="1" applyFont="1" applyFill="1" applyBorder="1" applyAlignment="1">
      <alignment horizontal="right" vertical="top"/>
    </xf>
    <xf numFmtId="49" fontId="14" fillId="7" borderId="93" xfId="1" applyNumberFormat="1" applyFont="1" applyFill="1" applyBorder="1" applyAlignment="1">
      <alignment horizontal="right" vertical="top"/>
    </xf>
    <xf numFmtId="49" fontId="14" fillId="7" borderId="94" xfId="1" applyNumberFormat="1" applyFont="1" applyFill="1" applyBorder="1" applyAlignment="1">
      <alignment horizontal="right" vertical="top"/>
    </xf>
    <xf numFmtId="0" fontId="14" fillId="7" borderId="80" xfId="1" applyFont="1" applyFill="1" applyBorder="1" applyAlignment="1">
      <alignment horizontal="left" vertical="top" wrapText="1"/>
    </xf>
    <xf numFmtId="0" fontId="14" fillId="7" borderId="81" xfId="1" applyFont="1" applyFill="1" applyBorder="1" applyAlignment="1">
      <alignment horizontal="left" vertical="top" wrapText="1"/>
    </xf>
    <xf numFmtId="0" fontId="14" fillId="7" borderId="82" xfId="1" applyFont="1" applyFill="1" applyBorder="1" applyAlignment="1">
      <alignment horizontal="left" vertical="top" wrapText="1"/>
    </xf>
    <xf numFmtId="0" fontId="17" fillId="0" borderId="62" xfId="1" applyFont="1" applyFill="1" applyBorder="1" applyAlignment="1">
      <alignment vertical="top" wrapText="1"/>
    </xf>
    <xf numFmtId="0" fontId="17" fillId="0" borderId="66" xfId="1" applyFont="1" applyFill="1" applyBorder="1" applyAlignment="1">
      <alignment vertical="top" wrapText="1"/>
    </xf>
    <xf numFmtId="0" fontId="17" fillId="0" borderId="70" xfId="1" applyFont="1" applyFill="1" applyBorder="1" applyAlignment="1">
      <alignment vertical="top" wrapText="1"/>
    </xf>
    <xf numFmtId="49" fontId="11" fillId="6" borderId="33" xfId="1" applyNumberFormat="1" applyFont="1" applyFill="1" applyBorder="1" applyAlignment="1">
      <alignment horizontal="center" vertical="top"/>
    </xf>
    <xf numFmtId="49" fontId="11" fillId="6" borderId="8" xfId="1" applyNumberFormat="1" applyFont="1" applyFill="1" applyBorder="1" applyAlignment="1">
      <alignment horizontal="center" vertical="top"/>
    </xf>
    <xf numFmtId="49" fontId="14" fillId="0" borderId="34" xfId="1" applyNumberFormat="1" applyFont="1" applyFill="1" applyBorder="1" applyAlignment="1">
      <alignment horizontal="center" vertical="top"/>
    </xf>
    <xf numFmtId="49" fontId="14" fillId="0" borderId="9" xfId="1" applyNumberFormat="1" applyFont="1" applyFill="1" applyBorder="1" applyAlignment="1">
      <alignment horizontal="center" vertical="top"/>
    </xf>
    <xf numFmtId="0" fontId="17" fillId="0" borderId="46" xfId="1" applyFont="1" applyBorder="1" applyAlignment="1">
      <alignment vertical="top" wrapText="1"/>
    </xf>
    <xf numFmtId="0" fontId="17" fillId="0" borderId="10" xfId="1" applyFont="1" applyBorder="1" applyAlignment="1">
      <alignment vertical="top" wrapText="1"/>
    </xf>
    <xf numFmtId="0" fontId="12" fillId="0" borderId="51" xfId="1" applyFont="1" applyFill="1" applyBorder="1" applyAlignment="1">
      <alignment horizontal="center" vertical="top" wrapText="1"/>
    </xf>
    <xf numFmtId="9" fontId="19" fillId="0" borderId="51" xfId="1" applyNumberFormat="1" applyFont="1" applyFill="1" applyBorder="1" applyAlignment="1">
      <alignment horizontal="center" vertical="top" wrapText="1"/>
    </xf>
    <xf numFmtId="9" fontId="19" fillId="0" borderId="43" xfId="1" applyNumberFormat="1" applyFont="1" applyFill="1" applyBorder="1" applyAlignment="1">
      <alignment horizontal="center" vertical="top" wrapText="1"/>
    </xf>
    <xf numFmtId="9" fontId="12" fillId="0" borderId="51" xfId="1" applyNumberFormat="1" applyFont="1" applyFill="1" applyBorder="1" applyAlignment="1">
      <alignment horizontal="center" vertical="top"/>
    </xf>
    <xf numFmtId="0" fontId="19" fillId="0" borderId="4" xfId="1" applyNumberFormat="1" applyFont="1" applyFill="1" applyBorder="1" applyAlignment="1">
      <alignment horizontal="center" vertical="center" wrapText="1"/>
    </xf>
    <xf numFmtId="0" fontId="19" fillId="0" borderId="19" xfId="1" applyNumberFormat="1" applyFont="1" applyFill="1" applyBorder="1" applyAlignment="1">
      <alignment horizontal="center" vertical="center" wrapText="1"/>
    </xf>
    <xf numFmtId="0" fontId="19" fillId="0" borderId="104" xfId="1" applyNumberFormat="1" applyFont="1" applyFill="1" applyBorder="1" applyAlignment="1">
      <alignment horizontal="center" vertical="center" wrapText="1"/>
    </xf>
    <xf numFmtId="0" fontId="19" fillId="0" borderId="77" xfId="1" applyNumberFormat="1" applyFont="1" applyFill="1" applyBorder="1" applyAlignment="1">
      <alignment horizontal="center" vertical="center" wrapText="1"/>
    </xf>
    <xf numFmtId="49" fontId="14" fillId="7" borderId="75" xfId="1" applyNumberFormat="1" applyFont="1" applyFill="1" applyBorder="1" applyAlignment="1">
      <alignment horizontal="right" vertical="top"/>
    </xf>
    <xf numFmtId="49" fontId="14" fillId="7" borderId="76" xfId="1" applyNumberFormat="1" applyFont="1" applyFill="1" applyBorder="1" applyAlignment="1">
      <alignment horizontal="right" vertical="top"/>
    </xf>
    <xf numFmtId="49" fontId="14" fillId="7" borderId="77" xfId="1" applyNumberFormat="1" applyFont="1" applyFill="1" applyBorder="1" applyAlignment="1">
      <alignment horizontal="right" vertical="top"/>
    </xf>
    <xf numFmtId="49" fontId="14" fillId="6" borderId="79" xfId="1" applyNumberFormat="1" applyFont="1" applyFill="1" applyBorder="1" applyAlignment="1">
      <alignment horizontal="right" vertical="top"/>
    </xf>
    <xf numFmtId="0" fontId="22" fillId="6" borderId="56" xfId="1" applyFont="1" applyFill="1" applyBorder="1" applyAlignment="1">
      <alignment horizontal="left" vertical="top"/>
    </xf>
    <xf numFmtId="0" fontId="22" fillId="6" borderId="57" xfId="1" applyFont="1" applyFill="1" applyBorder="1" applyAlignment="1">
      <alignment horizontal="left" vertical="top"/>
    </xf>
    <xf numFmtId="0" fontId="22" fillId="6" borderId="58" xfId="1" applyFont="1" applyFill="1" applyBorder="1" applyAlignment="1">
      <alignment horizontal="left" vertical="top"/>
    </xf>
    <xf numFmtId="1" fontId="19" fillId="0" borderId="39" xfId="1" applyNumberFormat="1" applyFont="1" applyFill="1" applyBorder="1" applyAlignment="1">
      <alignment horizontal="center" vertical="center" wrapText="1"/>
    </xf>
    <xf numFmtId="1" fontId="19" fillId="0" borderId="50" xfId="1" applyNumberFormat="1" applyFont="1" applyFill="1" applyBorder="1" applyAlignment="1">
      <alignment horizontal="center" vertical="center" wrapText="1"/>
    </xf>
    <xf numFmtId="49" fontId="11" fillId="6" borderId="61" xfId="1" applyNumberFormat="1" applyFont="1" applyFill="1" applyBorder="1" applyAlignment="1">
      <alignment horizontal="center" vertical="center"/>
    </xf>
    <xf numFmtId="49" fontId="11" fillId="6" borderId="65" xfId="1" applyNumberFormat="1" applyFont="1" applyFill="1" applyBorder="1" applyAlignment="1">
      <alignment horizontal="center" vertical="center"/>
    </xf>
    <xf numFmtId="49" fontId="11" fillId="6" borderId="68" xfId="1" applyNumberFormat="1" applyFont="1" applyFill="1" applyBorder="1" applyAlignment="1">
      <alignment horizontal="center" vertical="center"/>
    </xf>
    <xf numFmtId="49" fontId="14" fillId="7" borderId="62" xfId="1" applyNumberFormat="1" applyFont="1" applyFill="1" applyBorder="1" applyAlignment="1">
      <alignment horizontal="center" vertical="center"/>
    </xf>
    <xf numFmtId="49" fontId="14" fillId="7" borderId="66" xfId="1" applyNumberFormat="1" applyFont="1" applyFill="1" applyBorder="1" applyAlignment="1">
      <alignment horizontal="center" vertical="center"/>
    </xf>
    <xf numFmtId="49" fontId="14" fillId="7" borderId="69" xfId="1" applyNumberFormat="1" applyFont="1" applyFill="1" applyBorder="1" applyAlignment="1">
      <alignment horizontal="center" vertical="center"/>
    </xf>
    <xf numFmtId="49" fontId="14" fillId="0" borderId="62" xfId="1" applyNumberFormat="1" applyFont="1" applyFill="1" applyBorder="1" applyAlignment="1">
      <alignment horizontal="center" vertical="center"/>
    </xf>
    <xf numFmtId="49" fontId="14" fillId="0" borderId="66" xfId="1" applyNumberFormat="1" applyFont="1" applyFill="1" applyBorder="1" applyAlignment="1">
      <alignment horizontal="center" vertical="center"/>
    </xf>
    <xf numFmtId="49" fontId="14" fillId="0" borderId="70" xfId="1" applyNumberFormat="1" applyFont="1" applyFill="1" applyBorder="1" applyAlignment="1">
      <alignment horizontal="center" vertical="center"/>
    </xf>
    <xf numFmtId="0" fontId="17" fillId="0" borderId="63" xfId="1" applyFont="1" applyFill="1" applyBorder="1" applyAlignment="1">
      <alignment horizontal="center" vertical="top" wrapText="1"/>
    </xf>
    <xf numFmtId="0" fontId="17" fillId="0" borderId="66" xfId="1" applyFont="1" applyFill="1" applyBorder="1" applyAlignment="1">
      <alignment horizontal="center" vertical="top" wrapText="1"/>
    </xf>
    <xf numFmtId="0" fontId="17" fillId="0" borderId="69" xfId="1" applyFont="1" applyFill="1" applyBorder="1" applyAlignment="1">
      <alignment horizontal="center" vertical="top" wrapText="1"/>
    </xf>
    <xf numFmtId="0" fontId="19" fillId="0" borderId="64" xfId="1" applyFont="1" applyFill="1" applyBorder="1" applyAlignment="1">
      <alignment horizontal="center" vertical="center" wrapText="1"/>
    </xf>
    <xf numFmtId="0" fontId="19" fillId="0" borderId="67" xfId="1" applyFont="1" applyFill="1" applyBorder="1" applyAlignment="1">
      <alignment horizontal="center" vertical="center" wrapText="1"/>
    </xf>
    <xf numFmtId="0" fontId="19" fillId="0" borderId="71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12" fillId="0" borderId="19" xfId="1" applyFont="1" applyFill="1" applyBorder="1" applyAlignment="1">
      <alignment horizontal="left" vertical="center" wrapText="1"/>
    </xf>
    <xf numFmtId="0" fontId="19" fillId="0" borderId="95" xfId="1" applyNumberFormat="1" applyFont="1" applyFill="1" applyBorder="1" applyAlignment="1">
      <alignment horizontal="center" vertical="center" wrapText="1"/>
    </xf>
    <xf numFmtId="0" fontId="19" fillId="0" borderId="76" xfId="1" applyNumberFormat="1" applyFont="1" applyFill="1" applyBorder="1" applyAlignment="1">
      <alignment horizontal="center" vertical="center" wrapText="1"/>
    </xf>
    <xf numFmtId="49" fontId="14" fillId="7" borderId="2" xfId="1" applyNumberFormat="1" applyFont="1" applyFill="1" applyBorder="1" applyAlignment="1">
      <alignment horizontal="center" vertical="center"/>
    </xf>
    <xf numFmtId="49" fontId="14" fillId="7" borderId="9" xfId="1" applyNumberFormat="1" applyFont="1" applyFill="1" applyBorder="1" applyAlignment="1">
      <alignment horizontal="center" vertical="center"/>
    </xf>
    <xf numFmtId="49" fontId="14" fillId="7" borderId="41" xfId="1" applyNumberFormat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53" xfId="1" applyFont="1" applyFill="1" applyBorder="1" applyAlignment="1">
      <alignment vertical="center" wrapText="1"/>
    </xf>
    <xf numFmtId="49" fontId="19" fillId="0" borderId="4" xfId="1" applyNumberFormat="1" applyFont="1" applyFill="1" applyBorder="1" applyAlignment="1">
      <alignment horizontal="center" vertical="center"/>
    </xf>
    <xf numFmtId="49" fontId="19" fillId="0" borderId="11" xfId="1" applyNumberFormat="1" applyFont="1" applyFill="1" applyBorder="1" applyAlignment="1">
      <alignment horizontal="center" vertical="center"/>
    </xf>
    <xf numFmtId="49" fontId="19" fillId="0" borderId="19" xfId="1" applyNumberFormat="1" applyFont="1" applyFill="1" applyBorder="1" applyAlignment="1">
      <alignment horizontal="center" vertical="center"/>
    </xf>
    <xf numFmtId="0" fontId="12" fillId="0" borderId="39" xfId="1" applyFont="1" applyFill="1" applyBorder="1" applyAlignment="1">
      <alignment horizontal="left" vertical="center" wrapText="1"/>
    </xf>
    <xf numFmtId="0" fontId="12" fillId="0" borderId="50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42" xfId="1" applyFont="1" applyFill="1" applyBorder="1" applyAlignment="1">
      <alignment horizontal="left" vertical="center" wrapText="1"/>
    </xf>
    <xf numFmtId="49" fontId="2" fillId="0" borderId="4" xfId="1" applyNumberFormat="1" applyFont="1" applyFill="1" applyBorder="1" applyAlignment="1">
      <alignment horizontal="center" vertical="center"/>
    </xf>
    <xf numFmtId="49" fontId="2" fillId="0" borderId="43" xfId="1" applyNumberFormat="1" applyFont="1" applyFill="1" applyBorder="1" applyAlignment="1">
      <alignment horizontal="center" vertical="center"/>
    </xf>
    <xf numFmtId="49" fontId="11" fillId="7" borderId="56" xfId="1" applyNumberFormat="1" applyFont="1" applyFill="1" applyBorder="1" applyAlignment="1">
      <alignment horizontal="left" vertical="center"/>
    </xf>
    <xf numFmtId="49" fontId="11" fillId="7" borderId="57" xfId="1" applyNumberFormat="1" applyFont="1" applyFill="1" applyBorder="1" applyAlignment="1">
      <alignment horizontal="left" vertical="center"/>
    </xf>
    <xf numFmtId="49" fontId="11" fillId="7" borderId="58" xfId="1" applyNumberFormat="1" applyFont="1" applyFill="1" applyBorder="1" applyAlignment="1">
      <alignment horizontal="left" vertical="center"/>
    </xf>
    <xf numFmtId="49" fontId="14" fillId="7" borderId="17" xfId="1" applyNumberFormat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49" fontId="11" fillId="7" borderId="34" xfId="1" applyNumberFormat="1" applyFont="1" applyFill="1" applyBorder="1" applyAlignment="1">
      <alignment horizontal="center" vertical="center"/>
    </xf>
    <xf numFmtId="49" fontId="11" fillId="7" borderId="9" xfId="1" applyNumberFormat="1" applyFont="1" applyFill="1" applyBorder="1" applyAlignment="1">
      <alignment horizontal="center" vertical="center"/>
    </xf>
    <xf numFmtId="49" fontId="11" fillId="7" borderId="17" xfId="1" applyNumberFormat="1" applyFont="1" applyFill="1" applyBorder="1" applyAlignment="1">
      <alignment horizontal="center" vertical="center"/>
    </xf>
    <xf numFmtId="49" fontId="11" fillId="0" borderId="34" xfId="1" applyNumberFormat="1" applyFont="1" applyFill="1" applyBorder="1" applyAlignment="1">
      <alignment horizontal="center" vertical="center"/>
    </xf>
    <xf numFmtId="0" fontId="6" fillId="0" borderId="53" xfId="1" applyFont="1" applyFill="1" applyBorder="1" applyAlignment="1">
      <alignment horizontal="left" vertical="center" wrapText="1"/>
    </xf>
    <xf numFmtId="49" fontId="2" fillId="0" borderId="51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2" fillId="0" borderId="19" xfId="1" applyNumberFormat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2" fillId="0" borderId="51" xfId="1" applyFont="1" applyBorder="1" applyAlignment="1">
      <alignment horizontal="center" vertical="top" wrapText="1"/>
    </xf>
    <xf numFmtId="0" fontId="12" fillId="0" borderId="11" xfId="1" applyFont="1" applyBorder="1" applyAlignment="1">
      <alignment horizontal="center" vertical="top" wrapText="1"/>
    </xf>
    <xf numFmtId="0" fontId="12" fillId="0" borderId="19" xfId="1" applyFont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/>
    </xf>
    <xf numFmtId="0" fontId="2" fillId="0" borderId="11" xfId="1" applyFont="1" applyFill="1" applyBorder="1" applyAlignment="1">
      <alignment horizontal="center" vertical="top"/>
    </xf>
    <xf numFmtId="0" fontId="2" fillId="0" borderId="19" xfId="1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horizontal="center" vertical="center" wrapText="1"/>
    </xf>
    <xf numFmtId="0" fontId="17" fillId="11" borderId="144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textRotation="90" wrapText="1"/>
    </xf>
    <xf numFmtId="0" fontId="2" fillId="0" borderId="11" xfId="1" applyFont="1" applyFill="1" applyBorder="1" applyAlignment="1">
      <alignment horizontal="center" vertical="center" textRotation="90" wrapText="1"/>
    </xf>
    <xf numFmtId="0" fontId="2" fillId="0" borderId="19" xfId="1" applyFont="1" applyFill="1" applyBorder="1" applyAlignment="1">
      <alignment horizontal="center" vertical="center" textRotation="90" wrapText="1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 textRotation="90"/>
    </xf>
    <xf numFmtId="0" fontId="2" fillId="0" borderId="16" xfId="1" applyFont="1" applyFill="1" applyBorder="1" applyAlignment="1">
      <alignment horizontal="center" vertical="center" textRotation="90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6" fillId="0" borderId="0" xfId="1" applyFont="1" applyFill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textRotation="90" wrapText="1"/>
    </xf>
    <xf numFmtId="0" fontId="2" fillId="0" borderId="8" xfId="1" applyFont="1" applyFill="1" applyBorder="1" applyAlignment="1">
      <alignment horizontal="center" vertical="top" textRotation="90" wrapText="1"/>
    </xf>
    <xf numFmtId="0" fontId="2" fillId="0" borderId="16" xfId="1" applyFont="1" applyFill="1" applyBorder="1" applyAlignment="1">
      <alignment horizontal="center" vertical="top" textRotation="90" wrapText="1"/>
    </xf>
    <xf numFmtId="0" fontId="2" fillId="0" borderId="2" xfId="1" applyFont="1" applyFill="1" applyBorder="1" applyAlignment="1">
      <alignment horizontal="center" vertical="top" textRotation="90" wrapText="1"/>
    </xf>
    <xf numFmtId="0" fontId="2" fillId="0" borderId="9" xfId="1" applyFont="1" applyFill="1" applyBorder="1" applyAlignment="1">
      <alignment horizontal="center" vertical="top" textRotation="90" wrapText="1"/>
    </xf>
    <xf numFmtId="0" fontId="2" fillId="0" borderId="17" xfId="1" applyFont="1" applyFill="1" applyBorder="1" applyAlignment="1">
      <alignment horizontal="center" vertical="top" textRotation="90" wrapText="1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2" fillId="0" borderId="4" xfId="1" applyFont="1" applyFill="1" applyBorder="1" applyAlignment="1">
      <alignment vertical="center" textRotation="90" wrapText="1"/>
    </xf>
    <xf numFmtId="0" fontId="2" fillId="0" borderId="11" xfId="1" applyFont="1" applyFill="1" applyBorder="1" applyAlignment="1">
      <alignment vertical="center" textRotation="90" wrapText="1"/>
    </xf>
    <xf numFmtId="0" fontId="2" fillId="0" borderId="19" xfId="1" applyFont="1" applyFill="1" applyBorder="1" applyAlignment="1">
      <alignment vertical="center" textRotation="90" wrapText="1"/>
    </xf>
    <xf numFmtId="49" fontId="9" fillId="2" borderId="23" xfId="1" applyNumberFormat="1" applyFont="1" applyFill="1" applyBorder="1" applyAlignment="1">
      <alignment horizontal="left" vertical="top" wrapText="1"/>
    </xf>
    <xf numFmtId="49" fontId="9" fillId="2" borderId="24" xfId="1" applyNumberFormat="1" applyFont="1" applyFill="1" applyBorder="1" applyAlignment="1">
      <alignment horizontal="left" vertical="top" wrapText="1"/>
    </xf>
    <xf numFmtId="49" fontId="9" fillId="2" borderId="25" xfId="1" applyNumberFormat="1" applyFont="1" applyFill="1" applyBorder="1" applyAlignment="1">
      <alignment horizontal="left" vertical="top" wrapText="1"/>
    </xf>
    <xf numFmtId="0" fontId="10" fillId="3" borderId="26" xfId="1" applyFont="1" applyFill="1" applyBorder="1" applyAlignment="1">
      <alignment horizontal="left" vertical="top" wrapText="1"/>
    </xf>
    <xf numFmtId="0" fontId="10" fillId="3" borderId="27" xfId="1" applyFont="1" applyFill="1" applyBorder="1" applyAlignment="1">
      <alignment horizontal="left" vertical="top" wrapText="1"/>
    </xf>
    <xf numFmtId="0" fontId="10" fillId="3" borderId="28" xfId="1" applyFont="1" applyFill="1" applyBorder="1" applyAlignment="1">
      <alignment horizontal="left" vertical="top" wrapText="1"/>
    </xf>
    <xf numFmtId="0" fontId="4" fillId="4" borderId="30" xfId="1" applyFont="1" applyFill="1" applyBorder="1" applyAlignment="1">
      <alignment horizontal="left" vertical="top"/>
    </xf>
    <xf numFmtId="0" fontId="4" fillId="4" borderId="31" xfId="1" applyFont="1" applyFill="1" applyBorder="1" applyAlignment="1">
      <alignment horizontal="left" vertical="top"/>
    </xf>
    <xf numFmtId="0" fontId="4" fillId="4" borderId="32" xfId="1" applyFont="1" applyFill="1" applyBorder="1" applyAlignment="1">
      <alignment horizontal="left" vertical="top"/>
    </xf>
    <xf numFmtId="0" fontId="11" fillId="7" borderId="35" xfId="1" applyFont="1" applyFill="1" applyBorder="1" applyAlignment="1">
      <alignment horizontal="left" vertical="top" wrapText="1"/>
    </xf>
    <xf numFmtId="0" fontId="11" fillId="7" borderId="36" xfId="1" applyFont="1" applyFill="1" applyBorder="1" applyAlignment="1">
      <alignment horizontal="left" vertical="top" wrapText="1"/>
    </xf>
    <xf numFmtId="0" fontId="11" fillId="7" borderId="37" xfId="1" applyFont="1" applyFill="1" applyBorder="1" applyAlignment="1">
      <alignment horizontal="left" vertical="top" wrapText="1"/>
    </xf>
    <xf numFmtId="49" fontId="11" fillId="7" borderId="2" xfId="1" applyNumberFormat="1" applyFont="1" applyFill="1" applyBorder="1" applyAlignment="1">
      <alignment horizontal="center" vertical="center"/>
    </xf>
    <xf numFmtId="49" fontId="11" fillId="7" borderId="41" xfId="1" applyNumberFormat="1" applyFont="1" applyFill="1" applyBorder="1" applyAlignment="1">
      <alignment horizontal="center" vertical="center"/>
    </xf>
  </cellXfs>
  <cellStyles count="4">
    <cellStyle name="Įprastas" xfId="0" builtinId="0"/>
    <cellStyle name="Įprastas 2" xfId="1" xr:uid="{00000000-0005-0000-0000-000001000000}"/>
    <cellStyle name="Stilius 1" xfId="2" xr:uid="{00000000-0005-0000-0000-000002000000}"/>
    <cellStyle name="Stilius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155</xdr:row>
      <xdr:rowOff>57150</xdr:rowOff>
    </xdr:from>
    <xdr:to>
      <xdr:col>8</xdr:col>
      <xdr:colOff>508619</xdr:colOff>
      <xdr:row>155</xdr:row>
      <xdr:rowOff>66675</xdr:rowOff>
    </xdr:to>
    <xdr:cxnSp macro="">
      <xdr:nvCxnSpPr>
        <xdr:cNvPr id="2" name="Tiesioji jungt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3040380" y="46920150"/>
          <a:ext cx="1804019" cy="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2"/>
  <sheetViews>
    <sheetView tabSelected="1" zoomScaleNormal="100" workbookViewId="0">
      <selection activeCell="L166" sqref="L166"/>
    </sheetView>
  </sheetViews>
  <sheetFormatPr defaultRowHeight="15" x14ac:dyDescent="0.25"/>
  <cols>
    <col min="1" max="1" width="6.28515625" style="1" customWidth="1"/>
    <col min="2" max="3" width="2.5703125" style="1" customWidth="1"/>
    <col min="4" max="4" width="25.85546875" style="1" customWidth="1"/>
    <col min="5" max="5" width="5" style="1" customWidth="1"/>
    <col min="6" max="6" width="5.7109375" style="2" customWidth="1"/>
    <col min="7" max="7" width="7.7109375" style="1" customWidth="1"/>
    <col min="8" max="8" width="8.140625" style="1" customWidth="1"/>
    <col min="9" max="9" width="9.7109375" style="1" customWidth="1"/>
    <col min="10" max="10" width="13.140625" style="1" customWidth="1"/>
    <col min="11" max="11" width="12.28515625" style="1" customWidth="1"/>
    <col min="12" max="12" width="5.7109375" style="1" customWidth="1"/>
    <col min="13" max="13" width="5.42578125" style="1" customWidth="1"/>
    <col min="14" max="14" width="5.140625" style="1" customWidth="1"/>
  </cols>
  <sheetData>
    <row r="1" spans="1:19" ht="15.75" x14ac:dyDescent="0.25">
      <c r="J1" s="887"/>
      <c r="K1" s="887"/>
      <c r="L1" s="887"/>
      <c r="M1" s="887"/>
      <c r="N1" s="887"/>
      <c r="O1" s="475" t="s">
        <v>94</v>
      </c>
      <c r="P1" s="475"/>
      <c r="Q1" s="475"/>
      <c r="R1" s="475"/>
      <c r="S1" s="475"/>
    </row>
    <row r="2" spans="1:19" ht="54.75" customHeight="1" x14ac:dyDescent="0.25">
      <c r="A2" s="3"/>
      <c r="B2" s="3"/>
      <c r="C2" s="3"/>
      <c r="D2" s="476" t="s">
        <v>95</v>
      </c>
      <c r="E2" s="477"/>
      <c r="F2" s="477"/>
      <c r="G2" s="477"/>
      <c r="H2" s="477"/>
      <c r="I2" s="477"/>
      <c r="J2" s="887"/>
      <c r="K2" s="887"/>
      <c r="L2" s="887"/>
      <c r="M2" s="887"/>
      <c r="N2" s="887"/>
      <c r="O2" s="474" t="s">
        <v>93</v>
      </c>
      <c r="P2" s="474"/>
      <c r="Q2" s="474"/>
      <c r="R2" s="474"/>
      <c r="S2" s="474"/>
    </row>
    <row r="3" spans="1:19" ht="54.75" customHeight="1" x14ac:dyDescent="0.25">
      <c r="A3" s="888" t="s">
        <v>92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</row>
    <row r="4" spans="1:19" ht="34.5" customHeight="1" thickBot="1" x14ac:dyDescent="0.3">
      <c r="A4" s="889" t="s">
        <v>0</v>
      </c>
      <c r="B4" s="889"/>
      <c r="C4" s="889"/>
      <c r="D4" s="889"/>
      <c r="E4" s="889"/>
      <c r="F4" s="889"/>
      <c r="G4" s="889"/>
      <c r="H4" s="889"/>
      <c r="I4" s="889"/>
      <c r="J4" s="889"/>
      <c r="K4" s="889"/>
      <c r="L4" s="889"/>
      <c r="M4" s="889"/>
      <c r="N4" s="889"/>
    </row>
    <row r="5" spans="1:19" ht="3" hidden="1" customHeight="1" thickBot="1" x14ac:dyDescent="0.3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 t="s">
        <v>1</v>
      </c>
      <c r="M5" s="3"/>
      <c r="N5" s="3"/>
    </row>
    <row r="6" spans="1:19" ht="27" customHeight="1" thickTop="1" x14ac:dyDescent="0.25">
      <c r="A6" s="890" t="s">
        <v>2</v>
      </c>
      <c r="B6" s="893" t="s">
        <v>3</v>
      </c>
      <c r="C6" s="893" t="s">
        <v>4</v>
      </c>
      <c r="D6" s="896" t="s">
        <v>5</v>
      </c>
      <c r="E6" s="876" t="s">
        <v>6</v>
      </c>
      <c r="F6" s="876" t="s">
        <v>7</v>
      </c>
      <c r="G6" s="899" t="s">
        <v>88</v>
      </c>
      <c r="H6" s="876" t="s">
        <v>89</v>
      </c>
      <c r="I6" s="876" t="s">
        <v>90</v>
      </c>
      <c r="J6" s="876" t="s">
        <v>91</v>
      </c>
      <c r="K6" s="879" t="s">
        <v>8</v>
      </c>
      <c r="L6" s="880"/>
      <c r="M6" s="880"/>
      <c r="N6" s="881"/>
    </row>
    <row r="7" spans="1:19" ht="14.45" customHeight="1" x14ac:dyDescent="0.25">
      <c r="A7" s="891"/>
      <c r="B7" s="894"/>
      <c r="C7" s="894"/>
      <c r="D7" s="897"/>
      <c r="E7" s="877"/>
      <c r="F7" s="877"/>
      <c r="G7" s="900"/>
      <c r="H7" s="877"/>
      <c r="I7" s="877"/>
      <c r="J7" s="877"/>
      <c r="K7" s="882" t="s">
        <v>9</v>
      </c>
      <c r="L7" s="884" t="s">
        <v>10</v>
      </c>
      <c r="M7" s="885"/>
      <c r="N7" s="886"/>
    </row>
    <row r="8" spans="1:19" ht="72.75" customHeight="1" thickBot="1" x14ac:dyDescent="0.3">
      <c r="A8" s="892"/>
      <c r="B8" s="895"/>
      <c r="C8" s="895"/>
      <c r="D8" s="898"/>
      <c r="E8" s="878"/>
      <c r="F8" s="878"/>
      <c r="G8" s="901"/>
      <c r="H8" s="878"/>
      <c r="I8" s="878"/>
      <c r="J8" s="878"/>
      <c r="K8" s="883"/>
      <c r="L8" s="5" t="s">
        <v>11</v>
      </c>
      <c r="M8" s="6" t="s">
        <v>12</v>
      </c>
      <c r="N8" s="7" t="s">
        <v>86</v>
      </c>
    </row>
    <row r="9" spans="1:19" ht="30" customHeight="1" thickTop="1" x14ac:dyDescent="0.25">
      <c r="A9" s="902" t="s">
        <v>87</v>
      </c>
      <c r="B9" s="903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4"/>
    </row>
    <row r="10" spans="1:19" ht="31.5" customHeight="1" thickBot="1" x14ac:dyDescent="0.3">
      <c r="A10" s="905" t="s">
        <v>13</v>
      </c>
      <c r="B10" s="906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7"/>
    </row>
    <row r="11" spans="1:19" s="10" customFormat="1" ht="21.75" customHeight="1" thickBot="1" x14ac:dyDescent="0.3">
      <c r="A11" s="8" t="s">
        <v>14</v>
      </c>
      <c r="B11" s="908" t="s">
        <v>15</v>
      </c>
      <c r="C11" s="909"/>
      <c r="D11" s="909"/>
      <c r="E11" s="909"/>
      <c r="F11" s="909"/>
      <c r="G11" s="909"/>
      <c r="H11" s="909"/>
      <c r="I11" s="909"/>
      <c r="J11" s="909"/>
      <c r="K11" s="909"/>
      <c r="L11" s="909"/>
      <c r="M11" s="909"/>
      <c r="N11" s="910"/>
      <c r="O11" s="9"/>
      <c r="P11" s="9"/>
      <c r="Q11" s="9"/>
      <c r="R11" s="9"/>
      <c r="S11" s="9"/>
    </row>
    <row r="12" spans="1:19" ht="24.75" customHeight="1" thickBot="1" x14ac:dyDescent="0.3">
      <c r="A12" s="11" t="s">
        <v>14</v>
      </c>
      <c r="B12" s="12" t="s">
        <v>14</v>
      </c>
      <c r="C12" s="911" t="s">
        <v>16</v>
      </c>
      <c r="D12" s="912"/>
      <c r="E12" s="912"/>
      <c r="F12" s="912"/>
      <c r="G12" s="912"/>
      <c r="H12" s="912"/>
      <c r="I12" s="912"/>
      <c r="J12" s="912"/>
      <c r="K12" s="912"/>
      <c r="L12" s="912"/>
      <c r="M12" s="912"/>
      <c r="N12" s="913"/>
    </row>
    <row r="13" spans="1:19" ht="15.6" customHeight="1" thickTop="1" thickBot="1" x14ac:dyDescent="0.3">
      <c r="A13" s="539" t="s">
        <v>14</v>
      </c>
      <c r="B13" s="914" t="s">
        <v>14</v>
      </c>
      <c r="C13" s="541" t="s">
        <v>14</v>
      </c>
      <c r="D13" s="840" t="s">
        <v>17</v>
      </c>
      <c r="E13" s="842" t="s">
        <v>18</v>
      </c>
      <c r="F13" s="13" t="s">
        <v>19</v>
      </c>
      <c r="G13" s="14">
        <v>618.9</v>
      </c>
      <c r="H13" s="14">
        <v>434.5</v>
      </c>
      <c r="I13" s="15">
        <v>468</v>
      </c>
      <c r="J13" s="15">
        <v>468</v>
      </c>
      <c r="K13" s="410" t="s">
        <v>20</v>
      </c>
      <c r="L13" s="409">
        <v>400</v>
      </c>
      <c r="M13" s="409">
        <v>410</v>
      </c>
      <c r="N13" s="411">
        <v>430</v>
      </c>
    </row>
    <row r="14" spans="1:19" ht="49.5" thickTop="1" thickBot="1" x14ac:dyDescent="0.3">
      <c r="A14" s="768"/>
      <c r="B14" s="915"/>
      <c r="C14" s="565"/>
      <c r="D14" s="841"/>
      <c r="E14" s="843"/>
      <c r="F14" s="16" t="s">
        <v>21</v>
      </c>
      <c r="G14" s="17">
        <f>SUM(G13)</f>
        <v>618.9</v>
      </c>
      <c r="H14" s="17">
        <f t="shared" ref="H14:J14" si="0">SUM(H13)</f>
        <v>434.5</v>
      </c>
      <c r="I14" s="17">
        <f t="shared" si="0"/>
        <v>468</v>
      </c>
      <c r="J14" s="17">
        <f t="shared" si="0"/>
        <v>468</v>
      </c>
      <c r="K14" s="408" t="s">
        <v>22</v>
      </c>
      <c r="L14" s="409">
        <v>15</v>
      </c>
      <c r="M14" s="409">
        <v>15</v>
      </c>
      <c r="N14" s="409">
        <v>16</v>
      </c>
    </row>
    <row r="15" spans="1:19" ht="24.6" customHeight="1" thickTop="1" x14ac:dyDescent="0.25">
      <c r="A15" s="18"/>
      <c r="B15" s="19"/>
      <c r="C15" s="20"/>
      <c r="D15" s="848" t="s">
        <v>23</v>
      </c>
      <c r="E15" s="21"/>
      <c r="F15" s="22" t="s">
        <v>24</v>
      </c>
      <c r="G15" s="23">
        <v>182.4</v>
      </c>
      <c r="H15" s="23">
        <v>180</v>
      </c>
      <c r="I15" s="25">
        <v>199.5</v>
      </c>
      <c r="J15" s="25">
        <v>199.5</v>
      </c>
      <c r="K15" s="864" t="s">
        <v>25</v>
      </c>
      <c r="L15" s="867">
        <v>26.7</v>
      </c>
      <c r="M15" s="867">
        <v>27.3</v>
      </c>
      <c r="N15" s="870">
        <v>26.9</v>
      </c>
    </row>
    <row r="16" spans="1:19" x14ac:dyDescent="0.25">
      <c r="A16" s="18" t="s">
        <v>14</v>
      </c>
      <c r="B16" s="19" t="s">
        <v>14</v>
      </c>
      <c r="C16" s="20" t="s">
        <v>26</v>
      </c>
      <c r="D16" s="849"/>
      <c r="E16" s="21"/>
      <c r="F16" s="26" t="s">
        <v>27</v>
      </c>
      <c r="G16" s="27">
        <v>13</v>
      </c>
      <c r="H16" s="27">
        <v>16</v>
      </c>
      <c r="I16" s="25">
        <v>17</v>
      </c>
      <c r="J16" s="25">
        <v>17</v>
      </c>
      <c r="K16" s="865"/>
      <c r="L16" s="868"/>
      <c r="M16" s="868"/>
      <c r="N16" s="871"/>
    </row>
    <row r="17" spans="1:14" ht="15.75" thickBot="1" x14ac:dyDescent="0.3">
      <c r="A17" s="18"/>
      <c r="B17" s="19"/>
      <c r="C17" s="20"/>
      <c r="D17" s="841"/>
      <c r="E17" s="21"/>
      <c r="F17" s="28" t="s">
        <v>21</v>
      </c>
      <c r="G17" s="29">
        <f>G15+G16</f>
        <v>195.4</v>
      </c>
      <c r="H17" s="29">
        <f t="shared" ref="H17:J17" si="1">H15+H16</f>
        <v>196</v>
      </c>
      <c r="I17" s="29">
        <f t="shared" si="1"/>
        <v>216.5</v>
      </c>
      <c r="J17" s="29">
        <f t="shared" si="1"/>
        <v>216.5</v>
      </c>
      <c r="K17" s="865"/>
      <c r="L17" s="868"/>
      <c r="M17" s="868"/>
      <c r="N17" s="871"/>
    </row>
    <row r="18" spans="1:14" ht="15" customHeight="1" x14ac:dyDescent="0.25">
      <c r="A18" s="637" t="s">
        <v>14</v>
      </c>
      <c r="B18" s="850" t="s">
        <v>14</v>
      </c>
      <c r="C18" s="853" t="s">
        <v>28</v>
      </c>
      <c r="D18" s="848" t="s">
        <v>112</v>
      </c>
      <c r="E18" s="855" t="s">
        <v>18</v>
      </c>
      <c r="F18" s="22" t="s">
        <v>24</v>
      </c>
      <c r="G18" s="30">
        <v>0</v>
      </c>
      <c r="H18" s="31">
        <v>0</v>
      </c>
      <c r="I18" s="25">
        <v>0</v>
      </c>
      <c r="J18" s="25">
        <v>0</v>
      </c>
      <c r="K18" s="865"/>
      <c r="L18" s="868"/>
      <c r="M18" s="868"/>
      <c r="N18" s="871"/>
    </row>
    <row r="19" spans="1:14" x14ac:dyDescent="0.25">
      <c r="A19" s="547"/>
      <c r="B19" s="851"/>
      <c r="C19" s="548"/>
      <c r="D19" s="849"/>
      <c r="E19" s="856"/>
      <c r="F19" s="26" t="s">
        <v>27</v>
      </c>
      <c r="G19" s="31">
        <v>0</v>
      </c>
      <c r="H19" s="31">
        <v>0</v>
      </c>
      <c r="I19" s="25">
        <v>0</v>
      </c>
      <c r="J19" s="25">
        <v>0</v>
      </c>
      <c r="K19" s="865"/>
      <c r="L19" s="868"/>
      <c r="M19" s="868"/>
      <c r="N19" s="871"/>
    </row>
    <row r="20" spans="1:14" ht="15.75" thickBot="1" x14ac:dyDescent="0.3">
      <c r="A20" s="540"/>
      <c r="B20" s="852"/>
      <c r="C20" s="542"/>
      <c r="D20" s="854"/>
      <c r="E20" s="857"/>
      <c r="F20" s="28" t="s">
        <v>21</v>
      </c>
      <c r="G20" s="32">
        <v>0</v>
      </c>
      <c r="H20" s="32">
        <v>0</v>
      </c>
      <c r="I20" s="32">
        <v>0</v>
      </c>
      <c r="J20" s="32">
        <v>0</v>
      </c>
      <c r="K20" s="866"/>
      <c r="L20" s="869"/>
      <c r="M20" s="869"/>
      <c r="N20" s="872"/>
    </row>
    <row r="21" spans="1:14" ht="16.5" thickTop="1" thickBot="1" x14ac:dyDescent="0.3">
      <c r="A21" s="33" t="s">
        <v>14</v>
      </c>
      <c r="B21" s="34" t="s">
        <v>14</v>
      </c>
      <c r="C21" s="536" t="s">
        <v>29</v>
      </c>
      <c r="D21" s="537"/>
      <c r="E21" s="537"/>
      <c r="F21" s="596"/>
      <c r="G21" s="32">
        <f>G14+G17</f>
        <v>814.3</v>
      </c>
      <c r="H21" s="32">
        <f>H14+H17</f>
        <v>630.5</v>
      </c>
      <c r="I21" s="32">
        <f>I14+I17</f>
        <v>684.5</v>
      </c>
      <c r="J21" s="32">
        <f>J14+J17</f>
        <v>684.5</v>
      </c>
      <c r="K21" s="35"/>
      <c r="L21" s="36"/>
      <c r="M21" s="36"/>
      <c r="N21" s="37"/>
    </row>
    <row r="22" spans="1:14" ht="16.5" thickTop="1" thickBot="1" x14ac:dyDescent="0.3">
      <c r="A22" s="38" t="s">
        <v>14</v>
      </c>
      <c r="B22" s="39" t="s">
        <v>26</v>
      </c>
      <c r="C22" s="844" t="s">
        <v>30</v>
      </c>
      <c r="D22" s="845"/>
      <c r="E22" s="845"/>
      <c r="F22" s="845"/>
      <c r="G22" s="845"/>
      <c r="H22" s="845"/>
      <c r="I22" s="845"/>
      <c r="J22" s="845"/>
      <c r="K22" s="845"/>
      <c r="L22" s="845"/>
      <c r="M22" s="845"/>
      <c r="N22" s="846"/>
    </row>
    <row r="23" spans="1:14" ht="37.5" thickTop="1" thickBot="1" x14ac:dyDescent="0.3">
      <c r="A23" s="539" t="s">
        <v>14</v>
      </c>
      <c r="B23" s="829" t="s">
        <v>26</v>
      </c>
      <c r="C23" s="648" t="s">
        <v>14</v>
      </c>
      <c r="D23" s="832" t="s">
        <v>31</v>
      </c>
      <c r="E23" s="835" t="s">
        <v>18</v>
      </c>
      <c r="F23" s="40" t="s">
        <v>24</v>
      </c>
      <c r="G23" s="41">
        <v>1</v>
      </c>
      <c r="H23" s="41">
        <v>1.5</v>
      </c>
      <c r="I23" s="15">
        <v>2</v>
      </c>
      <c r="J23" s="15">
        <v>2</v>
      </c>
      <c r="K23" s="405" t="s">
        <v>32</v>
      </c>
      <c r="L23" s="392" t="s">
        <v>33</v>
      </c>
      <c r="M23" s="407">
        <v>4</v>
      </c>
      <c r="N23" s="407">
        <v>4</v>
      </c>
    </row>
    <row r="24" spans="1:14" ht="15.75" thickTop="1" x14ac:dyDescent="0.25">
      <c r="A24" s="547"/>
      <c r="B24" s="830"/>
      <c r="C24" s="696"/>
      <c r="D24" s="833"/>
      <c r="E24" s="836"/>
      <c r="F24" s="42" t="s">
        <v>27</v>
      </c>
      <c r="G24" s="43">
        <v>0.5</v>
      </c>
      <c r="H24" s="43">
        <v>0</v>
      </c>
      <c r="I24" s="44">
        <v>1</v>
      </c>
      <c r="J24" s="44">
        <v>1</v>
      </c>
      <c r="K24" s="858" t="s">
        <v>35</v>
      </c>
      <c r="L24" s="835" t="s">
        <v>36</v>
      </c>
      <c r="M24" s="861">
        <v>600</v>
      </c>
      <c r="N24" s="861">
        <v>600</v>
      </c>
    </row>
    <row r="25" spans="1:14" x14ac:dyDescent="0.25">
      <c r="A25" s="547"/>
      <c r="B25" s="830"/>
      <c r="C25" s="696"/>
      <c r="D25" s="833"/>
      <c r="E25" s="836"/>
      <c r="F25" s="42" t="s">
        <v>34</v>
      </c>
      <c r="G25" s="43">
        <v>2</v>
      </c>
      <c r="H25" s="43">
        <v>0</v>
      </c>
      <c r="I25" s="43">
        <v>2</v>
      </c>
      <c r="J25" s="43">
        <v>2</v>
      </c>
      <c r="K25" s="859"/>
      <c r="L25" s="836"/>
      <c r="M25" s="862"/>
      <c r="N25" s="862"/>
    </row>
    <row r="26" spans="1:14" ht="15.75" thickBot="1" x14ac:dyDescent="0.3">
      <c r="A26" s="540"/>
      <c r="B26" s="847"/>
      <c r="C26" s="649"/>
      <c r="D26" s="834"/>
      <c r="E26" s="837"/>
      <c r="F26" s="45" t="s">
        <v>21</v>
      </c>
      <c r="G26" s="46">
        <f>SUM(G23:G25)</f>
        <v>3.5</v>
      </c>
      <c r="H26" s="46">
        <f t="shared" ref="H26:J26" si="2">SUM(H23:H25)</f>
        <v>1.5</v>
      </c>
      <c r="I26" s="46">
        <f t="shared" si="2"/>
        <v>5</v>
      </c>
      <c r="J26" s="46">
        <f t="shared" si="2"/>
        <v>5</v>
      </c>
      <c r="K26" s="860"/>
      <c r="L26" s="837"/>
      <c r="M26" s="863"/>
      <c r="N26" s="863"/>
    </row>
    <row r="27" spans="1:14" ht="36.6" customHeight="1" thickTop="1" thickBot="1" x14ac:dyDescent="0.3">
      <c r="A27" s="539" t="s">
        <v>14</v>
      </c>
      <c r="B27" s="829" t="s">
        <v>26</v>
      </c>
      <c r="C27" s="648" t="s">
        <v>26</v>
      </c>
      <c r="D27" s="832" t="s">
        <v>37</v>
      </c>
      <c r="E27" s="835" t="s">
        <v>18</v>
      </c>
      <c r="F27" s="47" t="s">
        <v>19</v>
      </c>
      <c r="G27" s="41">
        <v>1</v>
      </c>
      <c r="H27" s="41">
        <v>1</v>
      </c>
      <c r="I27" s="41">
        <v>1</v>
      </c>
      <c r="J27" s="41">
        <v>1</v>
      </c>
      <c r="K27" s="405" t="s">
        <v>38</v>
      </c>
      <c r="L27" s="392" t="s">
        <v>39</v>
      </c>
      <c r="M27" s="406">
        <v>14</v>
      </c>
      <c r="N27" s="406">
        <v>14</v>
      </c>
    </row>
    <row r="28" spans="1:14" ht="14.45" customHeight="1" thickTop="1" x14ac:dyDescent="0.25">
      <c r="A28" s="547"/>
      <c r="B28" s="830"/>
      <c r="C28" s="696"/>
      <c r="D28" s="833"/>
      <c r="E28" s="836"/>
      <c r="F28" s="48" t="s">
        <v>24</v>
      </c>
      <c r="G28" s="49">
        <v>1.5</v>
      </c>
      <c r="H28" s="49">
        <v>1</v>
      </c>
      <c r="I28" s="43">
        <v>1</v>
      </c>
      <c r="J28" s="43">
        <v>1</v>
      </c>
      <c r="K28" s="838" t="s">
        <v>40</v>
      </c>
      <c r="L28" s="808">
        <v>45</v>
      </c>
      <c r="M28" s="808">
        <v>50</v>
      </c>
      <c r="N28" s="808">
        <v>55</v>
      </c>
    </row>
    <row r="29" spans="1:14" ht="37.9" customHeight="1" thickBot="1" x14ac:dyDescent="0.3">
      <c r="A29" s="547"/>
      <c r="B29" s="830"/>
      <c r="C29" s="696"/>
      <c r="D29" s="833"/>
      <c r="E29" s="836"/>
      <c r="F29" s="50" t="s">
        <v>27</v>
      </c>
      <c r="G29" s="49">
        <v>1</v>
      </c>
      <c r="H29" s="49">
        <v>1</v>
      </c>
      <c r="I29" s="43">
        <v>1</v>
      </c>
      <c r="J29" s="43">
        <v>1</v>
      </c>
      <c r="K29" s="839"/>
      <c r="L29" s="809"/>
      <c r="M29" s="809"/>
      <c r="N29" s="809"/>
    </row>
    <row r="30" spans="1:14" ht="25.5" thickTop="1" thickBot="1" x14ac:dyDescent="0.3">
      <c r="A30" s="547"/>
      <c r="B30" s="830"/>
      <c r="C30" s="696"/>
      <c r="D30" s="833"/>
      <c r="E30" s="836"/>
      <c r="F30" s="48"/>
      <c r="G30" s="51"/>
      <c r="H30" s="46">
        <v>0</v>
      </c>
      <c r="I30" s="51"/>
      <c r="J30" s="51"/>
      <c r="K30" s="403" t="s">
        <v>41</v>
      </c>
      <c r="L30" s="404">
        <v>75</v>
      </c>
      <c r="M30" s="404">
        <v>80</v>
      </c>
      <c r="N30" s="404">
        <v>85</v>
      </c>
    </row>
    <row r="31" spans="1:14" ht="16.5" thickTop="1" thickBot="1" x14ac:dyDescent="0.3">
      <c r="A31" s="540"/>
      <c r="B31" s="831"/>
      <c r="C31" s="770"/>
      <c r="D31" s="834"/>
      <c r="E31" s="837"/>
      <c r="F31" s="52" t="s">
        <v>21</v>
      </c>
      <c r="G31" s="53">
        <f>G27+G28+G29</f>
        <v>3.5</v>
      </c>
      <c r="H31" s="53">
        <f t="shared" ref="H31:J31" si="3">H27+H28+H29</f>
        <v>3</v>
      </c>
      <c r="I31" s="53">
        <f t="shared" si="3"/>
        <v>3</v>
      </c>
      <c r="J31" s="53">
        <f t="shared" si="3"/>
        <v>3</v>
      </c>
      <c r="K31" s="54"/>
      <c r="L31" s="55"/>
      <c r="M31" s="55"/>
      <c r="N31" s="56"/>
    </row>
    <row r="32" spans="1:14" ht="15.6" customHeight="1" thickTop="1" thickBot="1" x14ac:dyDescent="0.3">
      <c r="A32" s="810" t="s">
        <v>14</v>
      </c>
      <c r="B32" s="813" t="s">
        <v>26</v>
      </c>
      <c r="C32" s="816" t="s">
        <v>28</v>
      </c>
      <c r="D32" s="819" t="s">
        <v>42</v>
      </c>
      <c r="E32" s="822">
        <v>25</v>
      </c>
      <c r="F32" s="57" t="s">
        <v>27</v>
      </c>
      <c r="G32" s="43">
        <v>2</v>
      </c>
      <c r="H32" s="43">
        <v>3</v>
      </c>
      <c r="I32" s="43">
        <v>3</v>
      </c>
      <c r="J32" s="43">
        <v>3</v>
      </c>
      <c r="K32" s="825" t="s">
        <v>43</v>
      </c>
      <c r="L32" s="827">
        <v>75</v>
      </c>
      <c r="M32" s="797">
        <v>75</v>
      </c>
      <c r="N32" s="799">
        <v>80</v>
      </c>
    </row>
    <row r="33" spans="1:15" ht="15.75" thickBot="1" x14ac:dyDescent="0.3">
      <c r="A33" s="811"/>
      <c r="B33" s="814"/>
      <c r="C33" s="817"/>
      <c r="D33" s="820"/>
      <c r="E33" s="823"/>
      <c r="F33" s="57" t="s">
        <v>44</v>
      </c>
      <c r="G33" s="43">
        <v>1</v>
      </c>
      <c r="H33" s="43">
        <v>1</v>
      </c>
      <c r="I33" s="43">
        <v>1</v>
      </c>
      <c r="J33" s="43">
        <v>1</v>
      </c>
      <c r="K33" s="826"/>
      <c r="L33" s="828"/>
      <c r="M33" s="798"/>
      <c r="N33" s="800"/>
    </row>
    <row r="34" spans="1:15" ht="16.5" thickTop="1" thickBot="1" x14ac:dyDescent="0.3">
      <c r="A34" s="812"/>
      <c r="B34" s="815"/>
      <c r="C34" s="818"/>
      <c r="D34" s="821"/>
      <c r="E34" s="824"/>
      <c r="F34" s="58" t="s">
        <v>21</v>
      </c>
      <c r="G34" s="46">
        <f>SUM(G32:G33)</f>
        <v>3</v>
      </c>
      <c r="H34" s="46">
        <f t="shared" ref="H34:J34" si="4">SUM(H32:H33)</f>
        <v>4</v>
      </c>
      <c r="I34" s="46">
        <f t="shared" si="4"/>
        <v>4</v>
      </c>
      <c r="J34" s="46">
        <f t="shared" si="4"/>
        <v>4</v>
      </c>
      <c r="K34" s="59"/>
      <c r="L34" s="60"/>
      <c r="M34" s="60"/>
      <c r="N34" s="61"/>
    </row>
    <row r="35" spans="1:15" ht="16.5" thickTop="1" thickBot="1" x14ac:dyDescent="0.3">
      <c r="A35" s="62" t="s">
        <v>14</v>
      </c>
      <c r="B35" s="63" t="s">
        <v>26</v>
      </c>
      <c r="C35" s="801" t="s">
        <v>29</v>
      </c>
      <c r="D35" s="802"/>
      <c r="E35" s="802"/>
      <c r="F35" s="803"/>
      <c r="G35" s="64">
        <f>G26+G31+G34</f>
        <v>10</v>
      </c>
      <c r="H35" s="64">
        <f t="shared" ref="H35:J35" si="5">H26+H31+H34</f>
        <v>8.5</v>
      </c>
      <c r="I35" s="64">
        <f t="shared" si="5"/>
        <v>12</v>
      </c>
      <c r="J35" s="64">
        <f t="shared" si="5"/>
        <v>12</v>
      </c>
      <c r="K35" s="65"/>
      <c r="L35" s="66"/>
      <c r="M35" s="66"/>
      <c r="N35" s="67"/>
    </row>
    <row r="36" spans="1:15" ht="16.5" thickTop="1" thickBot="1" x14ac:dyDescent="0.3">
      <c r="A36" s="68" t="s">
        <v>14</v>
      </c>
      <c r="B36" s="804" t="s">
        <v>45</v>
      </c>
      <c r="C36" s="719"/>
      <c r="D36" s="719"/>
      <c r="E36" s="719"/>
      <c r="F36" s="719"/>
      <c r="G36" s="69">
        <f>ABS(G21+G35)</f>
        <v>824.3</v>
      </c>
      <c r="H36" s="69">
        <f t="shared" ref="H36:J36" si="6">ABS(H21+H35)</f>
        <v>639</v>
      </c>
      <c r="I36" s="69">
        <f t="shared" si="6"/>
        <v>696.5</v>
      </c>
      <c r="J36" s="69">
        <f t="shared" si="6"/>
        <v>696.5</v>
      </c>
      <c r="K36" s="70"/>
      <c r="L36" s="70"/>
      <c r="M36" s="70"/>
      <c r="N36" s="71"/>
    </row>
    <row r="37" spans="1:15" ht="16.5" thickTop="1" thickBot="1" x14ac:dyDescent="0.3">
      <c r="A37" s="72" t="s">
        <v>26</v>
      </c>
      <c r="B37" s="805" t="s">
        <v>46</v>
      </c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7"/>
    </row>
    <row r="38" spans="1:15" ht="15.6" customHeight="1" thickTop="1" thickBot="1" x14ac:dyDescent="0.3">
      <c r="A38" s="73" t="s">
        <v>26</v>
      </c>
      <c r="B38" s="74" t="s">
        <v>14</v>
      </c>
      <c r="C38" s="781" t="s">
        <v>47</v>
      </c>
      <c r="D38" s="782"/>
      <c r="E38" s="782"/>
      <c r="F38" s="782"/>
      <c r="G38" s="782"/>
      <c r="H38" s="782"/>
      <c r="I38" s="782"/>
      <c r="J38" s="782"/>
      <c r="K38" s="782"/>
      <c r="L38" s="782"/>
      <c r="M38" s="782"/>
      <c r="N38" s="783"/>
    </row>
    <row r="39" spans="1:15" ht="48.75" thickBot="1" x14ac:dyDescent="0.3">
      <c r="A39" s="38" t="s">
        <v>26</v>
      </c>
      <c r="B39" s="75" t="s">
        <v>14</v>
      </c>
      <c r="C39" s="76" t="s">
        <v>14</v>
      </c>
      <c r="D39" s="784" t="s">
        <v>115</v>
      </c>
      <c r="E39" s="77"/>
      <c r="F39" s="78" t="s">
        <v>24</v>
      </c>
      <c r="G39" s="79">
        <v>2</v>
      </c>
      <c r="H39" s="79">
        <v>3</v>
      </c>
      <c r="I39" s="80">
        <v>1</v>
      </c>
      <c r="J39" s="80">
        <v>1</v>
      </c>
      <c r="K39" s="81" t="s">
        <v>122</v>
      </c>
      <c r="L39" s="393">
        <v>1</v>
      </c>
      <c r="M39" s="393">
        <v>1</v>
      </c>
      <c r="N39" s="394">
        <v>1</v>
      </c>
    </row>
    <row r="40" spans="1:15" ht="15.75" thickBot="1" x14ac:dyDescent="0.3">
      <c r="A40" s="364"/>
      <c r="B40" s="365"/>
      <c r="C40" s="76"/>
      <c r="D40" s="785"/>
      <c r="E40" s="382"/>
      <c r="F40" s="78" t="s">
        <v>27</v>
      </c>
      <c r="G40" s="80">
        <v>1</v>
      </c>
      <c r="H40" s="80">
        <v>1</v>
      </c>
      <c r="I40" s="80">
        <v>1</v>
      </c>
      <c r="J40" s="80">
        <v>1</v>
      </c>
      <c r="K40" s="383"/>
      <c r="L40" s="383"/>
      <c r="M40" s="383"/>
      <c r="N40" s="384"/>
    </row>
    <row r="41" spans="1:15" ht="15.75" thickBot="1" x14ac:dyDescent="0.3">
      <c r="A41" s="38"/>
      <c r="B41" s="75"/>
      <c r="C41" s="82"/>
      <c r="D41" s="786"/>
      <c r="E41" s="83"/>
      <c r="F41" s="385" t="s">
        <v>48</v>
      </c>
      <c r="G41" s="84">
        <f>SUM(G39+G40)</f>
        <v>3</v>
      </c>
      <c r="H41" s="84">
        <f t="shared" ref="H41:J41" si="7">SUM(H39+H40)</f>
        <v>4</v>
      </c>
      <c r="I41" s="84">
        <f t="shared" si="7"/>
        <v>2</v>
      </c>
      <c r="J41" s="84">
        <f t="shared" si="7"/>
        <v>2</v>
      </c>
      <c r="K41" s="85"/>
      <c r="L41" s="85"/>
      <c r="M41" s="85"/>
      <c r="N41" s="86"/>
    </row>
    <row r="42" spans="1:15" ht="37.5" thickTop="1" thickBot="1" x14ac:dyDescent="0.3">
      <c r="A42" s="787" t="s">
        <v>26</v>
      </c>
      <c r="B42" s="789" t="s">
        <v>14</v>
      </c>
      <c r="C42" s="789" t="s">
        <v>26</v>
      </c>
      <c r="D42" s="791" t="s">
        <v>113</v>
      </c>
      <c r="E42" s="87"/>
      <c r="F42" s="88" t="s">
        <v>24</v>
      </c>
      <c r="G42" s="89">
        <v>11</v>
      </c>
      <c r="H42" s="89">
        <v>12</v>
      </c>
      <c r="I42" s="90">
        <v>12</v>
      </c>
      <c r="J42" s="90">
        <v>12</v>
      </c>
      <c r="K42" s="401" t="s">
        <v>123</v>
      </c>
      <c r="L42" s="91" t="s">
        <v>49</v>
      </c>
      <c r="M42" s="91" t="s">
        <v>50</v>
      </c>
      <c r="N42" s="91" t="s">
        <v>124</v>
      </c>
    </row>
    <row r="43" spans="1:15" ht="25.5" thickTop="1" thickBot="1" x14ac:dyDescent="0.3">
      <c r="A43" s="788"/>
      <c r="B43" s="790"/>
      <c r="C43" s="790"/>
      <c r="D43" s="792"/>
      <c r="E43" s="92"/>
      <c r="F43" s="48" t="s">
        <v>27</v>
      </c>
      <c r="G43" s="93">
        <v>3</v>
      </c>
      <c r="H43" s="367">
        <v>3</v>
      </c>
      <c r="I43" s="94">
        <v>4</v>
      </c>
      <c r="J43" s="94">
        <v>4</v>
      </c>
      <c r="K43" s="402" t="s">
        <v>51</v>
      </c>
      <c r="L43" s="95" t="s">
        <v>52</v>
      </c>
      <c r="M43" s="95" t="s">
        <v>53</v>
      </c>
      <c r="N43" s="95" t="s">
        <v>52</v>
      </c>
    </row>
    <row r="44" spans="1:15" ht="16.5" thickTop="1" thickBot="1" x14ac:dyDescent="0.3">
      <c r="A44" s="96"/>
      <c r="B44" s="97"/>
      <c r="C44" s="97"/>
      <c r="D44" s="98"/>
      <c r="E44" s="92"/>
      <c r="F44" s="48" t="s">
        <v>54</v>
      </c>
      <c r="G44" s="24">
        <f>G42+G43</f>
        <v>14</v>
      </c>
      <c r="H44" s="24">
        <f t="shared" ref="H44:J44" si="8">H42+H43</f>
        <v>15</v>
      </c>
      <c r="I44" s="24">
        <f t="shared" si="8"/>
        <v>16</v>
      </c>
      <c r="J44" s="24">
        <f t="shared" si="8"/>
        <v>16</v>
      </c>
      <c r="K44" s="99"/>
      <c r="L44" s="100"/>
      <c r="M44" s="101"/>
      <c r="N44" s="102"/>
    </row>
    <row r="45" spans="1:15" ht="15.75" thickBot="1" x14ac:dyDescent="0.3">
      <c r="A45" s="103" t="s">
        <v>26</v>
      </c>
      <c r="B45" s="104" t="s">
        <v>14</v>
      </c>
      <c r="C45" s="778" t="s">
        <v>29</v>
      </c>
      <c r="D45" s="779"/>
      <c r="E45" s="779"/>
      <c r="F45" s="780"/>
      <c r="G45" s="105">
        <f>SUM(G41+G44)</f>
        <v>17</v>
      </c>
      <c r="H45" s="105">
        <f t="shared" ref="H45:J45" si="9">SUM(H41+H44)</f>
        <v>19</v>
      </c>
      <c r="I45" s="105">
        <f t="shared" si="9"/>
        <v>18</v>
      </c>
      <c r="J45" s="105">
        <f t="shared" si="9"/>
        <v>18</v>
      </c>
      <c r="K45" s="106"/>
      <c r="L45" s="106"/>
      <c r="M45" s="106"/>
      <c r="N45" s="107"/>
    </row>
    <row r="46" spans="1:15" ht="15.6" customHeight="1" thickTop="1" thickBot="1" x14ac:dyDescent="0.3">
      <c r="A46" s="38" t="s">
        <v>26</v>
      </c>
      <c r="B46" s="74" t="s">
        <v>26</v>
      </c>
      <c r="C46" s="781" t="s">
        <v>55</v>
      </c>
      <c r="D46" s="782"/>
      <c r="E46" s="782"/>
      <c r="F46" s="782"/>
      <c r="G46" s="695"/>
      <c r="H46" s="695"/>
      <c r="I46" s="695"/>
      <c r="J46" s="695"/>
      <c r="K46" s="782"/>
      <c r="L46" s="782"/>
      <c r="M46" s="782"/>
      <c r="N46" s="783"/>
    </row>
    <row r="47" spans="1:15" ht="36.6" customHeight="1" thickTop="1" x14ac:dyDescent="0.25">
      <c r="A47" s="637" t="s">
        <v>26</v>
      </c>
      <c r="B47" s="769" t="s">
        <v>26</v>
      </c>
      <c r="C47" s="769" t="s">
        <v>14</v>
      </c>
      <c r="D47" s="771" t="s">
        <v>56</v>
      </c>
      <c r="E47" s="87"/>
      <c r="F47" s="88" t="s">
        <v>57</v>
      </c>
      <c r="G47" s="108">
        <v>0</v>
      </c>
      <c r="H47" s="357">
        <v>500</v>
      </c>
      <c r="I47" s="15">
        <v>500</v>
      </c>
      <c r="J47" s="15">
        <v>700</v>
      </c>
      <c r="K47" s="793" t="s">
        <v>58</v>
      </c>
      <c r="L47" s="794">
        <v>0.3</v>
      </c>
      <c r="M47" s="796">
        <v>0.3</v>
      </c>
      <c r="N47" s="794">
        <v>0.4</v>
      </c>
    </row>
    <row r="48" spans="1:15" ht="15.75" thickBot="1" x14ac:dyDescent="0.3">
      <c r="A48" s="768"/>
      <c r="B48" s="770"/>
      <c r="C48" s="770"/>
      <c r="D48" s="729"/>
      <c r="E48" s="109"/>
      <c r="F48" s="110" t="s">
        <v>21</v>
      </c>
      <c r="G48" s="111">
        <f>SUM(G47)</f>
        <v>0</v>
      </c>
      <c r="H48" s="111">
        <f t="shared" ref="H48:J48" si="10">SUM(H47)</f>
        <v>500</v>
      </c>
      <c r="I48" s="111">
        <f t="shared" si="10"/>
        <v>500</v>
      </c>
      <c r="J48" s="111">
        <f t="shared" si="10"/>
        <v>700</v>
      </c>
      <c r="K48" s="777"/>
      <c r="L48" s="795"/>
      <c r="M48" s="776"/>
      <c r="N48" s="795"/>
      <c r="O48" s="112"/>
    </row>
    <row r="49" spans="1:14" ht="14.45" customHeight="1" x14ac:dyDescent="0.25">
      <c r="A49" s="637" t="s">
        <v>26</v>
      </c>
      <c r="B49" s="769" t="s">
        <v>26</v>
      </c>
      <c r="C49" s="769" t="s">
        <v>26</v>
      </c>
      <c r="D49" s="771" t="s">
        <v>59</v>
      </c>
      <c r="E49" s="772"/>
      <c r="F49" s="113" t="s">
        <v>24</v>
      </c>
      <c r="G49" s="43">
        <v>0</v>
      </c>
      <c r="H49" s="358">
        <v>60</v>
      </c>
      <c r="I49" s="114">
        <v>60</v>
      </c>
      <c r="J49" s="114">
        <v>80</v>
      </c>
      <c r="K49" s="774" t="s">
        <v>59</v>
      </c>
      <c r="L49" s="762">
        <v>0.3</v>
      </c>
      <c r="M49" s="762">
        <v>0.3</v>
      </c>
      <c r="N49" s="762">
        <v>0.4</v>
      </c>
    </row>
    <row r="50" spans="1:14" ht="15.75" thickBot="1" x14ac:dyDescent="0.3">
      <c r="A50" s="768"/>
      <c r="B50" s="770"/>
      <c r="C50" s="770"/>
      <c r="D50" s="729"/>
      <c r="E50" s="773"/>
      <c r="F50" s="110" t="s">
        <v>21</v>
      </c>
      <c r="G50" s="111">
        <f>SUM(G49)</f>
        <v>0</v>
      </c>
      <c r="H50" s="111">
        <f t="shared" ref="H50:J50" si="11">SUM(H49)</f>
        <v>60</v>
      </c>
      <c r="I50" s="111">
        <f t="shared" si="11"/>
        <v>60</v>
      </c>
      <c r="J50" s="111">
        <f t="shared" si="11"/>
        <v>80</v>
      </c>
      <c r="K50" s="775"/>
      <c r="L50" s="763"/>
      <c r="M50" s="763"/>
      <c r="N50" s="763"/>
    </row>
    <row r="51" spans="1:14" ht="25.15" customHeight="1" thickTop="1" thickBot="1" x14ac:dyDescent="0.3">
      <c r="A51" s="764" t="s">
        <v>26</v>
      </c>
      <c r="B51" s="765" t="s">
        <v>26</v>
      </c>
      <c r="C51" s="766" t="s">
        <v>28</v>
      </c>
      <c r="D51" s="748" t="s">
        <v>60</v>
      </c>
      <c r="E51" s="115"/>
      <c r="F51" s="116" t="s">
        <v>24</v>
      </c>
      <c r="G51" s="114">
        <v>0</v>
      </c>
      <c r="H51" s="358">
        <v>35</v>
      </c>
      <c r="I51" s="114">
        <v>0</v>
      </c>
      <c r="J51" s="114">
        <v>0</v>
      </c>
      <c r="K51" s="446" t="s">
        <v>61</v>
      </c>
      <c r="L51" s="753">
        <v>1</v>
      </c>
      <c r="M51" s="753">
        <v>0</v>
      </c>
      <c r="N51" s="753">
        <v>0</v>
      </c>
    </row>
    <row r="52" spans="1:14" ht="15.75" thickBot="1" x14ac:dyDescent="0.3">
      <c r="A52" s="745"/>
      <c r="B52" s="746"/>
      <c r="C52" s="747"/>
      <c r="D52" s="767"/>
      <c r="E52" s="117"/>
      <c r="F52" s="118" t="s">
        <v>54</v>
      </c>
      <c r="G52" s="111">
        <f>SUM(G51)</f>
        <v>0</v>
      </c>
      <c r="H52" s="111">
        <f t="shared" ref="H52:J52" si="12">SUM(H51)</f>
        <v>35</v>
      </c>
      <c r="I52" s="111">
        <f t="shared" si="12"/>
        <v>0</v>
      </c>
      <c r="J52" s="111">
        <f t="shared" si="12"/>
        <v>0</v>
      </c>
      <c r="K52" s="777"/>
      <c r="L52" s="776"/>
      <c r="M52" s="776"/>
      <c r="N52" s="776"/>
    </row>
    <row r="53" spans="1:14" ht="36.75" thickBot="1" x14ac:dyDescent="0.3">
      <c r="A53" s="745" t="s">
        <v>26</v>
      </c>
      <c r="B53" s="746" t="s">
        <v>26</v>
      </c>
      <c r="C53" s="747" t="s">
        <v>62</v>
      </c>
      <c r="D53" s="748" t="s">
        <v>63</v>
      </c>
      <c r="E53" s="115"/>
      <c r="F53" s="119" t="s">
        <v>24</v>
      </c>
      <c r="G53" s="120">
        <v>0</v>
      </c>
      <c r="H53" s="120">
        <v>14</v>
      </c>
      <c r="I53" s="120">
        <v>6</v>
      </c>
      <c r="J53" s="120">
        <v>0</v>
      </c>
      <c r="K53" s="121" t="s">
        <v>64</v>
      </c>
      <c r="L53" s="122">
        <v>0.7</v>
      </c>
      <c r="M53" s="122">
        <v>0.3</v>
      </c>
      <c r="N53" s="123">
        <v>0</v>
      </c>
    </row>
    <row r="54" spans="1:14" ht="15.75" thickTop="1" x14ac:dyDescent="0.25">
      <c r="A54" s="745"/>
      <c r="B54" s="746"/>
      <c r="C54" s="747"/>
      <c r="D54" s="749"/>
      <c r="E54" s="124"/>
      <c r="F54" s="116" t="s">
        <v>65</v>
      </c>
      <c r="G54" s="125">
        <f>SUM(G53)</f>
        <v>0</v>
      </c>
      <c r="H54" s="125">
        <f t="shared" ref="H54:J54" si="13">SUM(H53)</f>
        <v>14</v>
      </c>
      <c r="I54" s="125">
        <f t="shared" si="13"/>
        <v>6</v>
      </c>
      <c r="J54" s="125">
        <f t="shared" si="13"/>
        <v>0</v>
      </c>
      <c r="K54" s="126"/>
      <c r="L54" s="127"/>
      <c r="M54" s="127"/>
      <c r="N54" s="128"/>
    </row>
    <row r="55" spans="1:14" ht="15.75" thickBot="1" x14ac:dyDescent="0.3">
      <c r="A55" s="129" t="s">
        <v>26</v>
      </c>
      <c r="B55" s="130" t="s">
        <v>26</v>
      </c>
      <c r="C55" s="131"/>
      <c r="D55" s="730" t="s">
        <v>29</v>
      </c>
      <c r="E55" s="730"/>
      <c r="F55" s="731"/>
      <c r="G55" s="132">
        <f>ABS(G48+G50+G52+G54)</f>
        <v>0</v>
      </c>
      <c r="H55" s="132">
        <f t="shared" ref="H55:J55" si="14">ABS(H48+H50+H52+H54)</f>
        <v>609</v>
      </c>
      <c r="I55" s="132">
        <f t="shared" si="14"/>
        <v>566</v>
      </c>
      <c r="J55" s="132">
        <f t="shared" si="14"/>
        <v>780</v>
      </c>
      <c r="K55" s="133"/>
      <c r="L55" s="134"/>
      <c r="M55" s="134"/>
      <c r="N55" s="135"/>
    </row>
    <row r="56" spans="1:14" ht="15.6" customHeight="1" thickTop="1" thickBot="1" x14ac:dyDescent="0.3">
      <c r="A56" s="38" t="s">
        <v>26</v>
      </c>
      <c r="B56" s="136" t="s">
        <v>28</v>
      </c>
      <c r="C56" s="723" t="s">
        <v>69</v>
      </c>
      <c r="D56" s="724"/>
      <c r="E56" s="724"/>
      <c r="F56" s="724"/>
      <c r="G56" s="724"/>
      <c r="H56" s="724"/>
      <c r="I56" s="724"/>
      <c r="J56" s="724"/>
      <c r="K56" s="724"/>
      <c r="L56" s="724"/>
      <c r="M56" s="724"/>
      <c r="N56" s="732"/>
    </row>
    <row r="57" spans="1:14" ht="37.15" customHeight="1" thickTop="1" thickBot="1" x14ac:dyDescent="0.3">
      <c r="A57" s="137" t="s">
        <v>26</v>
      </c>
      <c r="B57" s="138" t="s">
        <v>28</v>
      </c>
      <c r="C57" s="375" t="s">
        <v>14</v>
      </c>
      <c r="D57" s="759" t="s">
        <v>96</v>
      </c>
      <c r="E57" s="139"/>
      <c r="F57" s="140" t="s">
        <v>24</v>
      </c>
      <c r="G57" s="141">
        <v>0</v>
      </c>
      <c r="H57" s="368">
        <v>25</v>
      </c>
      <c r="I57" s="412">
        <v>8</v>
      </c>
      <c r="J57" s="142">
        <v>0</v>
      </c>
      <c r="K57" s="399" t="s">
        <v>125</v>
      </c>
      <c r="L57" s="757">
        <v>0.8</v>
      </c>
      <c r="M57" s="757">
        <v>0.2</v>
      </c>
      <c r="N57" s="758">
        <v>0</v>
      </c>
    </row>
    <row r="58" spans="1:14" ht="16.5" thickTop="1" thickBot="1" x14ac:dyDescent="0.3">
      <c r="A58" s="143"/>
      <c r="B58" s="144"/>
      <c r="C58" s="415"/>
      <c r="D58" s="760"/>
      <c r="E58" s="145"/>
      <c r="F58" s="146" t="s">
        <v>27</v>
      </c>
      <c r="G58" s="147">
        <v>0</v>
      </c>
      <c r="H58" s="161">
        <v>4</v>
      </c>
      <c r="I58" s="148">
        <v>1</v>
      </c>
      <c r="J58" s="149">
        <v>0</v>
      </c>
      <c r="K58" s="400"/>
      <c r="L58" s="715"/>
      <c r="M58" s="715"/>
      <c r="N58" s="715"/>
    </row>
    <row r="59" spans="1:14" ht="16.5" thickTop="1" thickBot="1" x14ac:dyDescent="0.3">
      <c r="A59" s="150"/>
      <c r="B59" s="151"/>
      <c r="C59" s="416"/>
      <c r="D59" s="761"/>
      <c r="E59" s="152"/>
      <c r="F59" s="153" t="s">
        <v>21</v>
      </c>
      <c r="G59" s="154">
        <f>G57+G58</f>
        <v>0</v>
      </c>
      <c r="H59" s="154">
        <f t="shared" ref="H59:J59" si="15">H57+H58</f>
        <v>29</v>
      </c>
      <c r="I59" s="154">
        <f t="shared" si="15"/>
        <v>9</v>
      </c>
      <c r="J59" s="154">
        <f t="shared" si="15"/>
        <v>0</v>
      </c>
      <c r="K59" s="155"/>
      <c r="L59" s="156"/>
      <c r="M59" s="157"/>
      <c r="N59" s="158"/>
    </row>
    <row r="60" spans="1:14" ht="16.5" thickTop="1" thickBot="1" x14ac:dyDescent="0.3">
      <c r="A60" s="733" t="s">
        <v>26</v>
      </c>
      <c r="B60" s="736" t="s">
        <v>28</v>
      </c>
      <c r="C60" s="739" t="s">
        <v>26</v>
      </c>
      <c r="D60" s="742" t="s">
        <v>97</v>
      </c>
      <c r="E60" s="159"/>
      <c r="F60" s="160" t="s">
        <v>24</v>
      </c>
      <c r="G60" s="161">
        <v>0</v>
      </c>
      <c r="H60" s="161">
        <v>21</v>
      </c>
      <c r="I60" s="161">
        <v>9</v>
      </c>
      <c r="J60" s="161">
        <v>2</v>
      </c>
      <c r="K60" s="750" t="s">
        <v>126</v>
      </c>
      <c r="L60" s="753">
        <v>0.7</v>
      </c>
      <c r="M60" s="753">
        <v>0.3</v>
      </c>
      <c r="N60" s="756">
        <v>0</v>
      </c>
    </row>
    <row r="61" spans="1:14" ht="16.5" thickTop="1" thickBot="1" x14ac:dyDescent="0.3">
      <c r="A61" s="734"/>
      <c r="B61" s="737"/>
      <c r="C61" s="740"/>
      <c r="D61" s="743"/>
      <c r="E61" s="92"/>
      <c r="F61" s="160" t="s">
        <v>27</v>
      </c>
      <c r="G61" s="161">
        <v>0</v>
      </c>
      <c r="H61" s="161">
        <v>7</v>
      </c>
      <c r="I61" s="161">
        <v>3</v>
      </c>
      <c r="J61" s="161">
        <v>2</v>
      </c>
      <c r="K61" s="751"/>
      <c r="L61" s="754"/>
      <c r="M61" s="754"/>
      <c r="N61" s="754"/>
    </row>
    <row r="62" spans="1:14" ht="16.5" thickTop="1" thickBot="1" x14ac:dyDescent="0.3">
      <c r="A62" s="735"/>
      <c r="B62" s="738"/>
      <c r="C62" s="741"/>
      <c r="D62" s="744"/>
      <c r="E62" s="152"/>
      <c r="F62" s="162" t="s">
        <v>68</v>
      </c>
      <c r="G62" s="163">
        <f>G60+G61</f>
        <v>0</v>
      </c>
      <c r="H62" s="163">
        <f t="shared" ref="H62:J62" si="16">H60+H61</f>
        <v>28</v>
      </c>
      <c r="I62" s="163">
        <f t="shared" si="16"/>
        <v>12</v>
      </c>
      <c r="J62" s="163">
        <f t="shared" si="16"/>
        <v>4</v>
      </c>
      <c r="K62" s="752"/>
      <c r="L62" s="755"/>
      <c r="M62" s="755"/>
      <c r="N62" s="755"/>
    </row>
    <row r="63" spans="1:14" ht="16.5" thickTop="1" thickBot="1" x14ac:dyDescent="0.3">
      <c r="A63" s="33" t="s">
        <v>26</v>
      </c>
      <c r="B63" s="164" t="s">
        <v>28</v>
      </c>
      <c r="C63" s="704" t="s">
        <v>29</v>
      </c>
      <c r="D63" s="705"/>
      <c r="E63" s="705"/>
      <c r="F63" s="706"/>
      <c r="G63" s="165">
        <f>G59+G62</f>
        <v>0</v>
      </c>
      <c r="H63" s="165">
        <f t="shared" ref="H63:J63" si="17">H59+H62</f>
        <v>57</v>
      </c>
      <c r="I63" s="165">
        <f t="shared" si="17"/>
        <v>21</v>
      </c>
      <c r="J63" s="165">
        <f t="shared" si="17"/>
        <v>4</v>
      </c>
      <c r="K63" s="166"/>
      <c r="L63" s="166"/>
      <c r="M63" s="166"/>
      <c r="N63" s="167"/>
    </row>
    <row r="64" spans="1:14" ht="16.5" thickTop="1" thickBot="1" x14ac:dyDescent="0.3">
      <c r="A64" s="129" t="s">
        <v>26</v>
      </c>
      <c r="B64" s="718" t="s">
        <v>45</v>
      </c>
      <c r="C64" s="719"/>
      <c r="D64" s="719"/>
      <c r="E64" s="719"/>
      <c r="F64" s="719"/>
      <c r="G64" s="376">
        <f>ABS(G45+G55+G63)</f>
        <v>17</v>
      </c>
      <c r="H64" s="376">
        <f t="shared" ref="H64:J64" si="18">ABS(H45+H55+H63)</f>
        <v>685</v>
      </c>
      <c r="I64" s="376">
        <f t="shared" si="18"/>
        <v>605</v>
      </c>
      <c r="J64" s="376">
        <f t="shared" si="18"/>
        <v>802</v>
      </c>
      <c r="K64" s="168"/>
      <c r="L64" s="169"/>
      <c r="M64" s="169"/>
      <c r="N64" s="170"/>
    </row>
    <row r="65" spans="1:14" ht="15.6" customHeight="1" thickTop="1" thickBot="1" x14ac:dyDescent="0.3">
      <c r="A65" s="33" t="s">
        <v>28</v>
      </c>
      <c r="B65" s="720" t="s">
        <v>70</v>
      </c>
      <c r="C65" s="721"/>
      <c r="D65" s="721"/>
      <c r="E65" s="721"/>
      <c r="F65" s="721"/>
      <c r="G65" s="721"/>
      <c r="H65" s="721"/>
      <c r="I65" s="721"/>
      <c r="J65" s="721"/>
      <c r="K65" s="721"/>
      <c r="L65" s="721"/>
      <c r="M65" s="721"/>
      <c r="N65" s="722"/>
    </row>
    <row r="66" spans="1:14" ht="22.5" customHeight="1" thickTop="1" thickBot="1" x14ac:dyDescent="0.3">
      <c r="A66" s="38" t="s">
        <v>28</v>
      </c>
      <c r="B66" s="136" t="s">
        <v>14</v>
      </c>
      <c r="C66" s="723" t="s">
        <v>71</v>
      </c>
      <c r="D66" s="724"/>
      <c r="E66" s="724"/>
      <c r="F66" s="724"/>
      <c r="G66" s="724"/>
      <c r="H66" s="724"/>
      <c r="I66" s="724"/>
      <c r="J66" s="724"/>
      <c r="K66" s="724"/>
      <c r="L66" s="724"/>
      <c r="M66" s="724"/>
      <c r="N66" s="171"/>
    </row>
    <row r="67" spans="1:14" ht="15" customHeight="1" thickTop="1" x14ac:dyDescent="0.25">
      <c r="A67" s="725" t="s">
        <v>28</v>
      </c>
      <c r="B67" s="727" t="s">
        <v>14</v>
      </c>
      <c r="C67" s="727" t="s">
        <v>14</v>
      </c>
      <c r="D67" s="692" t="s">
        <v>72</v>
      </c>
      <c r="E67" s="159"/>
      <c r="F67" s="40" t="s">
        <v>19</v>
      </c>
      <c r="G67" s="172">
        <v>1</v>
      </c>
      <c r="H67" s="173">
        <v>1.5</v>
      </c>
      <c r="I67" s="174">
        <v>1</v>
      </c>
      <c r="J67" s="174">
        <v>1</v>
      </c>
      <c r="K67" s="654" t="s">
        <v>73</v>
      </c>
      <c r="L67" s="454">
        <v>30</v>
      </c>
      <c r="M67" s="454">
        <v>50</v>
      </c>
      <c r="N67" s="454">
        <v>40</v>
      </c>
    </row>
    <row r="68" spans="1:14" ht="40.15" customHeight="1" thickBot="1" x14ac:dyDescent="0.3">
      <c r="A68" s="726"/>
      <c r="B68" s="728"/>
      <c r="C68" s="728"/>
      <c r="D68" s="729"/>
      <c r="E68" s="109"/>
      <c r="F68" s="175" t="s">
        <v>21</v>
      </c>
      <c r="G68" s="176">
        <f>SUM(G67:G67)</f>
        <v>1</v>
      </c>
      <c r="H68" s="176">
        <f t="shared" ref="H68:J68" si="19">SUM(H67:H67)</f>
        <v>1.5</v>
      </c>
      <c r="I68" s="176">
        <f t="shared" si="19"/>
        <v>1</v>
      </c>
      <c r="J68" s="176">
        <f t="shared" si="19"/>
        <v>1</v>
      </c>
      <c r="K68" s="655"/>
      <c r="L68" s="455"/>
      <c r="M68" s="455"/>
      <c r="N68" s="455"/>
    </row>
    <row r="69" spans="1:14" ht="24.6" customHeight="1" thickTop="1" x14ac:dyDescent="0.25">
      <c r="A69" s="637" t="s">
        <v>28</v>
      </c>
      <c r="B69" s="707" t="s">
        <v>14</v>
      </c>
      <c r="C69" s="707" t="s">
        <v>26</v>
      </c>
      <c r="D69" s="710" t="s">
        <v>145</v>
      </c>
      <c r="E69" s="713"/>
      <c r="F69" s="716" t="s">
        <v>19</v>
      </c>
      <c r="G69" s="700">
        <v>1</v>
      </c>
      <c r="H69" s="700">
        <v>1.5</v>
      </c>
      <c r="I69" s="702">
        <v>1.5</v>
      </c>
      <c r="J69" s="702">
        <v>1.5</v>
      </c>
      <c r="K69" s="446" t="s">
        <v>74</v>
      </c>
      <c r="L69" s="454">
        <v>95</v>
      </c>
      <c r="M69" s="454">
        <v>95.5</v>
      </c>
      <c r="N69" s="454">
        <v>96</v>
      </c>
    </row>
    <row r="70" spans="1:14" x14ac:dyDescent="0.25">
      <c r="A70" s="547"/>
      <c r="B70" s="708"/>
      <c r="C70" s="708"/>
      <c r="D70" s="711"/>
      <c r="E70" s="714"/>
      <c r="F70" s="717"/>
      <c r="G70" s="701"/>
      <c r="H70" s="701"/>
      <c r="I70" s="703"/>
      <c r="J70" s="703"/>
      <c r="K70" s="447"/>
      <c r="L70" s="462"/>
      <c r="M70" s="462"/>
      <c r="N70" s="462"/>
    </row>
    <row r="71" spans="1:14" ht="15.75" thickBot="1" x14ac:dyDescent="0.3">
      <c r="A71" s="540"/>
      <c r="B71" s="709"/>
      <c r="C71" s="709"/>
      <c r="D71" s="712"/>
      <c r="E71" s="715"/>
      <c r="F71" s="177" t="s">
        <v>21</v>
      </c>
      <c r="G71" s="178">
        <f>SUM(G69)</f>
        <v>1</v>
      </c>
      <c r="H71" s="178">
        <f t="shared" ref="H71:J71" si="20">SUM(H69)</f>
        <v>1.5</v>
      </c>
      <c r="I71" s="178">
        <f t="shared" si="20"/>
        <v>1.5</v>
      </c>
      <c r="J71" s="178">
        <f t="shared" si="20"/>
        <v>1.5</v>
      </c>
      <c r="K71" s="448"/>
      <c r="L71" s="455"/>
      <c r="M71" s="455"/>
      <c r="N71" s="455"/>
    </row>
    <row r="72" spans="1:14" ht="16.5" thickTop="1" thickBot="1" x14ac:dyDescent="0.3">
      <c r="A72" s="33" t="s">
        <v>28</v>
      </c>
      <c r="B72" s="179" t="s">
        <v>14</v>
      </c>
      <c r="C72" s="704" t="s">
        <v>29</v>
      </c>
      <c r="D72" s="705"/>
      <c r="E72" s="705"/>
      <c r="F72" s="706"/>
      <c r="G72" s="180">
        <f>ABS(G68+G71)</f>
        <v>2</v>
      </c>
      <c r="H72" s="180">
        <f t="shared" ref="H72:I72" si="21">ABS(H68+H71)</f>
        <v>3</v>
      </c>
      <c r="I72" s="180">
        <f t="shared" si="21"/>
        <v>2.5</v>
      </c>
      <c r="J72" s="181">
        <f>ABS(J68+J71)</f>
        <v>2.5</v>
      </c>
      <c r="K72" s="182"/>
      <c r="L72" s="183"/>
      <c r="M72" s="184"/>
      <c r="N72" s="185"/>
    </row>
    <row r="73" spans="1:14" ht="15.6" customHeight="1" thickTop="1" thickBot="1" x14ac:dyDescent="0.3">
      <c r="A73" s="38" t="s">
        <v>28</v>
      </c>
      <c r="B73" s="136" t="s">
        <v>26</v>
      </c>
      <c r="C73" s="694" t="s">
        <v>75</v>
      </c>
      <c r="D73" s="695"/>
      <c r="E73" s="695"/>
      <c r="F73" s="695"/>
      <c r="G73" s="695"/>
      <c r="H73" s="695"/>
      <c r="I73" s="695"/>
      <c r="J73" s="695"/>
      <c r="K73" s="695"/>
      <c r="L73" s="695"/>
      <c r="M73" s="695"/>
      <c r="N73" s="171"/>
    </row>
    <row r="74" spans="1:14" ht="65.45" customHeight="1" thickTop="1" thickBot="1" x14ac:dyDescent="0.3">
      <c r="A74" s="539" t="s">
        <v>28</v>
      </c>
      <c r="B74" s="648" t="s">
        <v>26</v>
      </c>
      <c r="C74" s="648" t="s">
        <v>14</v>
      </c>
      <c r="D74" s="692" t="s">
        <v>76</v>
      </c>
      <c r="E74" s="186"/>
      <c r="F74" s="698" t="s">
        <v>19</v>
      </c>
      <c r="G74" s="688">
        <v>2</v>
      </c>
      <c r="H74" s="688">
        <v>3</v>
      </c>
      <c r="I74" s="688">
        <v>3</v>
      </c>
      <c r="J74" s="688">
        <v>3</v>
      </c>
      <c r="K74" s="413" t="s">
        <v>142</v>
      </c>
      <c r="L74" s="190">
        <v>18</v>
      </c>
      <c r="M74" s="190">
        <v>18</v>
      </c>
      <c r="N74" s="190">
        <v>20</v>
      </c>
    </row>
    <row r="75" spans="1:14" ht="14.45" customHeight="1" thickTop="1" x14ac:dyDescent="0.25">
      <c r="A75" s="547"/>
      <c r="B75" s="696"/>
      <c r="C75" s="696"/>
      <c r="D75" s="697"/>
      <c r="E75" s="187"/>
      <c r="F75" s="699"/>
      <c r="G75" s="689"/>
      <c r="H75" s="689"/>
      <c r="I75" s="689"/>
      <c r="J75" s="689"/>
      <c r="K75" s="690" t="s">
        <v>77</v>
      </c>
      <c r="L75" s="454">
        <v>60</v>
      </c>
      <c r="M75" s="454">
        <v>70</v>
      </c>
      <c r="N75" s="454">
        <v>60</v>
      </c>
    </row>
    <row r="76" spans="1:14" ht="34.5" customHeight="1" thickBot="1" x14ac:dyDescent="0.3">
      <c r="A76" s="540"/>
      <c r="B76" s="649"/>
      <c r="C76" s="649"/>
      <c r="D76" s="693"/>
      <c r="E76" s="188"/>
      <c r="F76" s="189" t="s">
        <v>21</v>
      </c>
      <c r="G76" s="46">
        <f>SUM(G74)</f>
        <v>2</v>
      </c>
      <c r="H76" s="46">
        <f t="shared" ref="H76:J76" si="22">SUM(H74)</f>
        <v>3</v>
      </c>
      <c r="I76" s="46">
        <f t="shared" si="22"/>
        <v>3</v>
      </c>
      <c r="J76" s="46">
        <f t="shared" si="22"/>
        <v>3</v>
      </c>
      <c r="K76" s="691"/>
      <c r="L76" s="455"/>
      <c r="M76" s="455"/>
      <c r="N76" s="455"/>
    </row>
    <row r="77" spans="1:14" ht="15" customHeight="1" thickTop="1" thickBot="1" x14ac:dyDescent="0.3">
      <c r="A77" s="539" t="s">
        <v>28</v>
      </c>
      <c r="B77" s="648" t="s">
        <v>26</v>
      </c>
      <c r="C77" s="648" t="s">
        <v>26</v>
      </c>
      <c r="D77" s="692" t="s">
        <v>78</v>
      </c>
      <c r="E77" s="186"/>
      <c r="F77" s="40" t="s">
        <v>19</v>
      </c>
      <c r="G77" s="89">
        <v>3.4</v>
      </c>
      <c r="H77" s="89">
        <v>4</v>
      </c>
      <c r="I77" s="173">
        <v>4</v>
      </c>
      <c r="J77" s="173">
        <v>4</v>
      </c>
      <c r="K77" s="654" t="s">
        <v>79</v>
      </c>
      <c r="L77" s="454">
        <v>35</v>
      </c>
      <c r="M77" s="454">
        <v>35</v>
      </c>
      <c r="N77" s="454">
        <v>40</v>
      </c>
    </row>
    <row r="78" spans="1:14" ht="39.75" customHeight="1" thickTop="1" thickBot="1" x14ac:dyDescent="0.3">
      <c r="A78" s="540"/>
      <c r="B78" s="649"/>
      <c r="C78" s="649"/>
      <c r="D78" s="693"/>
      <c r="E78" s="188"/>
      <c r="F78" s="189" t="s">
        <v>21</v>
      </c>
      <c r="G78" s="191">
        <f>SUM(G77)</f>
        <v>3.4</v>
      </c>
      <c r="H78" s="191">
        <f t="shared" ref="H78:I78" si="23">SUM(H77)</f>
        <v>4</v>
      </c>
      <c r="I78" s="191">
        <f t="shared" si="23"/>
        <v>4</v>
      </c>
      <c r="J78" s="191">
        <f>SUM(J77)</f>
        <v>4</v>
      </c>
      <c r="K78" s="655"/>
      <c r="L78" s="455"/>
      <c r="M78" s="455"/>
      <c r="N78" s="455"/>
    </row>
    <row r="79" spans="1:14" ht="87.6" customHeight="1" thickTop="1" thickBot="1" x14ac:dyDescent="0.3">
      <c r="A79" s="137" t="s">
        <v>28</v>
      </c>
      <c r="B79" s="138" t="s">
        <v>26</v>
      </c>
      <c r="C79" s="138" t="s">
        <v>28</v>
      </c>
      <c r="D79" s="192" t="s">
        <v>80</v>
      </c>
      <c r="E79" s="193"/>
      <c r="F79" s="146" t="s">
        <v>19</v>
      </c>
      <c r="G79" s="194">
        <v>1</v>
      </c>
      <c r="H79" s="369">
        <v>1</v>
      </c>
      <c r="I79" s="148">
        <v>1</v>
      </c>
      <c r="J79" s="195">
        <v>1</v>
      </c>
      <c r="K79" s="414" t="s">
        <v>81</v>
      </c>
      <c r="L79" s="196">
        <v>0.2</v>
      </c>
      <c r="M79" s="196">
        <v>0.3</v>
      </c>
      <c r="N79" s="196">
        <v>0.3</v>
      </c>
    </row>
    <row r="80" spans="1:14" ht="16.5" thickTop="1" thickBot="1" x14ac:dyDescent="0.3">
      <c r="A80" s="18"/>
      <c r="B80" s="197"/>
      <c r="C80" s="197"/>
      <c r="D80" s="198"/>
      <c r="E80" s="199"/>
      <c r="F80" s="140" t="s">
        <v>21</v>
      </c>
      <c r="G80" s="200">
        <f>SUM(G79)</f>
        <v>1</v>
      </c>
      <c r="H80" s="200">
        <f t="shared" ref="H80:J80" si="24">SUM(H79)</f>
        <v>1</v>
      </c>
      <c r="I80" s="200">
        <f t="shared" si="24"/>
        <v>1</v>
      </c>
      <c r="J80" s="200">
        <f t="shared" si="24"/>
        <v>1</v>
      </c>
      <c r="K80" s="201"/>
      <c r="L80" s="202"/>
      <c r="M80" s="202"/>
      <c r="N80" s="203"/>
    </row>
    <row r="81" spans="1:14" ht="16.5" thickTop="1" thickBot="1" x14ac:dyDescent="0.3">
      <c r="A81" s="18" t="s">
        <v>28</v>
      </c>
      <c r="B81" s="204" t="s">
        <v>26</v>
      </c>
      <c r="C81" s="204"/>
      <c r="D81" s="668" t="s">
        <v>29</v>
      </c>
      <c r="E81" s="669"/>
      <c r="F81" s="205"/>
      <c r="G81" s="206">
        <f>SUM(G76+G78+G80)</f>
        <v>6.4</v>
      </c>
      <c r="H81" s="206">
        <f t="shared" ref="H81:J81" si="25">SUM(H76+H78+H80)</f>
        <v>8</v>
      </c>
      <c r="I81" s="206">
        <f t="shared" si="25"/>
        <v>8</v>
      </c>
      <c r="J81" s="206">
        <f t="shared" si="25"/>
        <v>8</v>
      </c>
      <c r="K81" s="207"/>
      <c r="L81" s="208"/>
      <c r="M81" s="208"/>
      <c r="N81" s="209"/>
    </row>
    <row r="82" spans="1:14" ht="16.5" thickTop="1" thickBot="1" x14ac:dyDescent="0.3">
      <c r="A82" s="18" t="s">
        <v>28</v>
      </c>
      <c r="B82" s="204" t="s">
        <v>28</v>
      </c>
      <c r="C82" s="204"/>
      <c r="D82" s="670" t="s">
        <v>120</v>
      </c>
      <c r="E82" s="671"/>
      <c r="F82" s="671"/>
      <c r="G82" s="671"/>
      <c r="H82" s="671"/>
      <c r="I82" s="671"/>
      <c r="J82" s="671"/>
      <c r="K82" s="671"/>
      <c r="L82" s="671"/>
      <c r="M82" s="671"/>
      <c r="N82" s="672"/>
    </row>
    <row r="83" spans="1:14" ht="15" customHeight="1" thickTop="1" x14ac:dyDescent="0.25">
      <c r="A83" s="18" t="s">
        <v>28</v>
      </c>
      <c r="B83" s="197" t="s">
        <v>28</v>
      </c>
      <c r="C83" s="197" t="s">
        <v>14</v>
      </c>
      <c r="D83" s="645" t="s">
        <v>119</v>
      </c>
      <c r="E83" s="210"/>
      <c r="F83" s="673" t="s">
        <v>24</v>
      </c>
      <c r="G83" s="676">
        <v>3</v>
      </c>
      <c r="H83" s="679">
        <v>3</v>
      </c>
      <c r="I83" s="682">
        <v>3</v>
      </c>
      <c r="J83" s="685">
        <v>3</v>
      </c>
      <c r="K83" s="456" t="s">
        <v>141</v>
      </c>
      <c r="L83" s="459">
        <v>0.3</v>
      </c>
      <c r="M83" s="459">
        <v>0.4</v>
      </c>
      <c r="N83" s="459">
        <v>0.45</v>
      </c>
    </row>
    <row r="84" spans="1:14" x14ac:dyDescent="0.25">
      <c r="A84" s="18"/>
      <c r="B84" s="197"/>
      <c r="C84" s="197"/>
      <c r="D84" s="646"/>
      <c r="E84" s="211"/>
      <c r="F84" s="674"/>
      <c r="G84" s="677"/>
      <c r="H84" s="680"/>
      <c r="I84" s="683"/>
      <c r="J84" s="686"/>
      <c r="K84" s="457"/>
      <c r="L84" s="460"/>
      <c r="M84" s="460"/>
      <c r="N84" s="460"/>
    </row>
    <row r="85" spans="1:14" ht="15.75" thickBot="1" x14ac:dyDescent="0.3">
      <c r="A85" s="18"/>
      <c r="B85" s="197"/>
      <c r="C85" s="197"/>
      <c r="D85" s="646"/>
      <c r="E85" s="211"/>
      <c r="F85" s="675"/>
      <c r="G85" s="678"/>
      <c r="H85" s="681"/>
      <c r="I85" s="684"/>
      <c r="J85" s="687"/>
      <c r="K85" s="457"/>
      <c r="L85" s="460"/>
      <c r="M85" s="460"/>
      <c r="N85" s="460"/>
    </row>
    <row r="86" spans="1:14" ht="16.5" thickTop="1" thickBot="1" x14ac:dyDescent="0.3">
      <c r="A86" s="18"/>
      <c r="B86" s="197"/>
      <c r="C86" s="197"/>
      <c r="D86" s="647"/>
      <c r="E86" s="212"/>
      <c r="F86" s="213" t="s">
        <v>21</v>
      </c>
      <c r="G86" s="214">
        <f>SUM(G83)</f>
        <v>3</v>
      </c>
      <c r="H86" s="370">
        <f>SUM(H83)</f>
        <v>3</v>
      </c>
      <c r="I86" s="214">
        <f>SUM(I83)</f>
        <v>3</v>
      </c>
      <c r="J86" s="214">
        <f>SUM(J83)</f>
        <v>3</v>
      </c>
      <c r="K86" s="458"/>
      <c r="L86" s="461"/>
      <c r="M86" s="461"/>
      <c r="N86" s="461"/>
    </row>
    <row r="87" spans="1:14" ht="73.150000000000006" customHeight="1" thickTop="1" thickBot="1" x14ac:dyDescent="0.3">
      <c r="A87" s="18"/>
      <c r="B87" s="197"/>
      <c r="C87" s="197"/>
      <c r="D87" s="645" t="s">
        <v>116</v>
      </c>
      <c r="E87" s="662"/>
      <c r="F87" s="215" t="s">
        <v>19</v>
      </c>
      <c r="G87" s="216">
        <v>1</v>
      </c>
      <c r="H87" s="371">
        <v>1</v>
      </c>
      <c r="I87" s="217">
        <v>0.5</v>
      </c>
      <c r="J87" s="217">
        <v>0.5</v>
      </c>
      <c r="K87" s="665">
        <v>1</v>
      </c>
      <c r="L87" s="449">
        <v>2</v>
      </c>
      <c r="M87" s="449">
        <v>3</v>
      </c>
      <c r="N87" s="449">
        <v>2</v>
      </c>
    </row>
    <row r="88" spans="1:14" ht="16.5" thickTop="1" thickBot="1" x14ac:dyDescent="0.3">
      <c r="A88" s="360"/>
      <c r="B88" s="361"/>
      <c r="C88" s="361"/>
      <c r="D88" s="646"/>
      <c r="E88" s="663"/>
      <c r="F88" s="213" t="s">
        <v>24</v>
      </c>
      <c r="G88" s="218">
        <v>1</v>
      </c>
      <c r="H88" s="372">
        <v>2</v>
      </c>
      <c r="I88" s="381">
        <v>3</v>
      </c>
      <c r="J88" s="381">
        <v>2</v>
      </c>
      <c r="K88" s="666"/>
      <c r="L88" s="450"/>
      <c r="M88" s="450"/>
      <c r="N88" s="450"/>
    </row>
    <row r="89" spans="1:14" ht="16.5" thickTop="1" thickBot="1" x14ac:dyDescent="0.3">
      <c r="A89" s="18"/>
      <c r="B89" s="197"/>
      <c r="C89" s="197"/>
      <c r="D89" s="647"/>
      <c r="E89" s="664"/>
      <c r="F89" s="213" t="s">
        <v>67</v>
      </c>
      <c r="G89" s="218">
        <f>G87+G88</f>
        <v>2</v>
      </c>
      <c r="H89" s="218">
        <f t="shared" ref="H89:J89" si="26">H87+H88</f>
        <v>3</v>
      </c>
      <c r="I89" s="218">
        <f t="shared" si="26"/>
        <v>3.5</v>
      </c>
      <c r="J89" s="218">
        <f t="shared" si="26"/>
        <v>2.5</v>
      </c>
      <c r="K89" s="667"/>
      <c r="L89" s="451"/>
      <c r="M89" s="451"/>
      <c r="N89" s="451"/>
    </row>
    <row r="90" spans="1:14" ht="15" customHeight="1" thickTop="1" x14ac:dyDescent="0.25">
      <c r="A90" s="539" t="s">
        <v>28</v>
      </c>
      <c r="B90" s="648" t="s">
        <v>28</v>
      </c>
      <c r="C90" s="650" t="s">
        <v>26</v>
      </c>
      <c r="D90" s="593" t="s">
        <v>82</v>
      </c>
      <c r="E90" s="652"/>
      <c r="F90" s="219" t="s">
        <v>24</v>
      </c>
      <c r="G90" s="220">
        <v>2</v>
      </c>
      <c r="H90" s="373">
        <v>2</v>
      </c>
      <c r="I90" s="221">
        <v>3</v>
      </c>
      <c r="J90" s="221">
        <v>3</v>
      </c>
      <c r="K90" s="654" t="s">
        <v>83</v>
      </c>
      <c r="L90" s="452">
        <v>5</v>
      </c>
      <c r="M90" s="452">
        <v>6</v>
      </c>
      <c r="N90" s="454">
        <v>6</v>
      </c>
    </row>
    <row r="91" spans="1:14" ht="35.25" customHeight="1" thickBot="1" x14ac:dyDescent="0.3">
      <c r="A91" s="540"/>
      <c r="B91" s="649"/>
      <c r="C91" s="651"/>
      <c r="D91" s="595"/>
      <c r="E91" s="653"/>
      <c r="F91" s="222" t="s">
        <v>21</v>
      </c>
      <c r="G91" s="223">
        <f>SUM(G90:G90)</f>
        <v>2</v>
      </c>
      <c r="H91" s="374">
        <v>0.5</v>
      </c>
      <c r="I91" s="224">
        <f>SUM(I90:I90)</f>
        <v>3</v>
      </c>
      <c r="J91" s="224">
        <f>SUM(J90:J90)</f>
        <v>3</v>
      </c>
      <c r="K91" s="655"/>
      <c r="L91" s="453"/>
      <c r="M91" s="453"/>
      <c r="N91" s="455"/>
    </row>
    <row r="92" spans="1:14" ht="16.5" thickTop="1" thickBot="1" x14ac:dyDescent="0.3">
      <c r="A92" s="129" t="s">
        <v>28</v>
      </c>
      <c r="B92" s="225" t="s">
        <v>28</v>
      </c>
      <c r="C92" s="656" t="s">
        <v>29</v>
      </c>
      <c r="D92" s="657"/>
      <c r="E92" s="657"/>
      <c r="F92" s="658"/>
      <c r="G92" s="226">
        <f>G86+G89+G91</f>
        <v>7</v>
      </c>
      <c r="H92" s="227">
        <f>H86+H89+H91</f>
        <v>6.5</v>
      </c>
      <c r="I92" s="227">
        <f>I86+I89+I91</f>
        <v>9.5</v>
      </c>
      <c r="J92" s="227">
        <f>J86+J89+J91</f>
        <v>8.5</v>
      </c>
      <c r="K92" s="228"/>
      <c r="L92" s="229"/>
      <c r="M92" s="229"/>
      <c r="N92" s="230"/>
    </row>
    <row r="93" spans="1:14" ht="16.5" thickTop="1" thickBot="1" x14ac:dyDescent="0.3">
      <c r="A93" s="33" t="s">
        <v>28</v>
      </c>
      <c r="B93" s="659" t="s">
        <v>45</v>
      </c>
      <c r="C93" s="660"/>
      <c r="D93" s="660"/>
      <c r="E93" s="660"/>
      <c r="F93" s="661"/>
      <c r="G93" s="231">
        <f>ABS(G72+G81+G92)</f>
        <v>15.4</v>
      </c>
      <c r="H93" s="231">
        <f>ABS(H72+H81+H92)</f>
        <v>17.5</v>
      </c>
      <c r="I93" s="231">
        <f>ABS(I72+I81+I92)</f>
        <v>20</v>
      </c>
      <c r="J93" s="231">
        <f>ABS(J72+J81+J92)</f>
        <v>19</v>
      </c>
      <c r="K93" s="232"/>
      <c r="L93" s="233"/>
      <c r="M93" s="233"/>
      <c r="N93" s="234"/>
    </row>
    <row r="94" spans="1:14" ht="15.6" customHeight="1" thickTop="1" thickBot="1" x14ac:dyDescent="0.3">
      <c r="A94" s="33" t="s">
        <v>62</v>
      </c>
      <c r="B94" s="632" t="s">
        <v>98</v>
      </c>
      <c r="C94" s="633"/>
      <c r="D94" s="633"/>
      <c r="E94" s="633"/>
      <c r="F94" s="633"/>
      <c r="G94" s="633"/>
      <c r="H94" s="633"/>
      <c r="I94" s="633"/>
      <c r="J94" s="633"/>
      <c r="K94" s="633"/>
      <c r="L94" s="633"/>
      <c r="M94" s="633"/>
      <c r="N94" s="634"/>
    </row>
    <row r="95" spans="1:14" ht="15.6" customHeight="1" thickTop="1" thickBot="1" x14ac:dyDescent="0.3">
      <c r="A95" s="73" t="s">
        <v>62</v>
      </c>
      <c r="B95" s="235" t="s">
        <v>14</v>
      </c>
      <c r="C95" s="635" t="s">
        <v>99</v>
      </c>
      <c r="D95" s="636"/>
      <c r="E95" s="636"/>
      <c r="F95" s="636"/>
      <c r="G95" s="636"/>
      <c r="H95" s="636"/>
      <c r="I95" s="636"/>
      <c r="J95" s="636"/>
      <c r="K95" s="636"/>
      <c r="L95" s="636"/>
      <c r="M95" s="636"/>
      <c r="N95" s="236"/>
    </row>
    <row r="96" spans="1:14" ht="15.75" customHeight="1" thickTop="1" thickBot="1" x14ac:dyDescent="0.3">
      <c r="A96" s="637" t="s">
        <v>62</v>
      </c>
      <c r="B96" s="541" t="s">
        <v>14</v>
      </c>
      <c r="C96" s="611" t="s">
        <v>14</v>
      </c>
      <c r="D96" s="617" t="s">
        <v>117</v>
      </c>
      <c r="E96" s="237"/>
      <c r="F96" s="238" t="s">
        <v>19</v>
      </c>
      <c r="G96" s="89">
        <v>1</v>
      </c>
      <c r="H96" s="89">
        <v>1</v>
      </c>
      <c r="I96" s="173">
        <v>1</v>
      </c>
      <c r="J96" s="174">
        <v>1</v>
      </c>
      <c r="K96" s="469" t="s">
        <v>143</v>
      </c>
      <c r="L96" s="445">
        <v>4</v>
      </c>
      <c r="M96" s="445">
        <v>8</v>
      </c>
      <c r="N96" s="445">
        <v>16</v>
      </c>
    </row>
    <row r="97" spans="1:14" ht="15.75" thickTop="1" x14ac:dyDescent="0.25">
      <c r="A97" s="547"/>
      <c r="B97" s="548"/>
      <c r="C97" s="612"/>
      <c r="D97" s="618"/>
      <c r="E97" s="239"/>
      <c r="F97" s="240" t="s">
        <v>24</v>
      </c>
      <c r="G97" s="41">
        <v>1</v>
      </c>
      <c r="H97" s="41">
        <v>1</v>
      </c>
      <c r="I97" s="41">
        <v>2</v>
      </c>
      <c r="J97" s="41">
        <v>2</v>
      </c>
      <c r="K97" s="491"/>
      <c r="L97" s="443"/>
      <c r="M97" s="443"/>
      <c r="N97" s="443"/>
    </row>
    <row r="98" spans="1:14" ht="15.75" thickBot="1" x14ac:dyDescent="0.3">
      <c r="A98" s="547"/>
      <c r="B98" s="548"/>
      <c r="C98" s="612"/>
      <c r="D98" s="618"/>
      <c r="E98" s="239"/>
      <c r="F98" s="240" t="s">
        <v>27</v>
      </c>
      <c r="G98" s="241">
        <v>1</v>
      </c>
      <c r="H98" s="241">
        <v>1</v>
      </c>
      <c r="I98" s="241">
        <v>1</v>
      </c>
      <c r="J98" s="241">
        <v>1</v>
      </c>
      <c r="K98" s="491"/>
      <c r="L98" s="443"/>
      <c r="M98" s="443"/>
      <c r="N98" s="443"/>
    </row>
    <row r="99" spans="1:14" ht="15.75" thickBot="1" x14ac:dyDescent="0.3">
      <c r="A99" s="540"/>
      <c r="B99" s="542"/>
      <c r="C99" s="613"/>
      <c r="D99" s="619"/>
      <c r="E99" s="242"/>
      <c r="F99" s="378" t="s">
        <v>21</v>
      </c>
      <c r="G99" s="379">
        <f>G96+G97+G98</f>
        <v>3</v>
      </c>
      <c r="H99" s="379">
        <f t="shared" ref="H99:J99" si="27">H96+H97+H98</f>
        <v>3</v>
      </c>
      <c r="I99" s="379">
        <f t="shared" si="27"/>
        <v>4</v>
      </c>
      <c r="J99" s="379">
        <f t="shared" si="27"/>
        <v>4</v>
      </c>
      <c r="K99" s="470"/>
      <c r="L99" s="444"/>
      <c r="M99" s="444"/>
      <c r="N99" s="444"/>
    </row>
    <row r="100" spans="1:14" ht="25.15" customHeight="1" thickTop="1" thickBot="1" x14ac:dyDescent="0.3">
      <c r="A100" s="377"/>
      <c r="B100" s="362"/>
      <c r="C100" s="366"/>
      <c r="D100" s="642" t="s">
        <v>118</v>
      </c>
      <c r="E100" s="363"/>
      <c r="F100" s="380" t="s">
        <v>19</v>
      </c>
      <c r="G100" s="191">
        <v>6</v>
      </c>
      <c r="H100" s="191">
        <v>8</v>
      </c>
      <c r="I100" s="191">
        <v>12</v>
      </c>
      <c r="J100" s="191">
        <v>12</v>
      </c>
      <c r="K100" s="469" t="s">
        <v>127</v>
      </c>
      <c r="L100" s="445">
        <v>2</v>
      </c>
      <c r="M100" s="445">
        <v>4</v>
      </c>
      <c r="N100" s="445">
        <v>5</v>
      </c>
    </row>
    <row r="101" spans="1:14" ht="15" customHeight="1" thickTop="1" thickBot="1" x14ac:dyDescent="0.3">
      <c r="A101" s="638" t="s">
        <v>62</v>
      </c>
      <c r="B101" s="640" t="s">
        <v>14</v>
      </c>
      <c r="C101" s="640" t="s">
        <v>26</v>
      </c>
      <c r="D101" s="643"/>
      <c r="E101" s="21"/>
      <c r="F101" s="243" t="s">
        <v>24</v>
      </c>
      <c r="G101" s="244">
        <v>2</v>
      </c>
      <c r="H101" s="244">
        <v>2</v>
      </c>
      <c r="I101" s="245">
        <v>3</v>
      </c>
      <c r="J101" s="245">
        <v>3</v>
      </c>
      <c r="K101" s="491"/>
      <c r="L101" s="443"/>
      <c r="M101" s="443"/>
      <c r="N101" s="443"/>
    </row>
    <row r="102" spans="1:14" ht="35.450000000000003" customHeight="1" thickTop="1" thickBot="1" x14ac:dyDescent="0.3">
      <c r="A102" s="639"/>
      <c r="B102" s="641"/>
      <c r="C102" s="641"/>
      <c r="D102" s="644"/>
      <c r="E102" s="21"/>
      <c r="F102" s="246" t="s">
        <v>21</v>
      </c>
      <c r="G102" s="191">
        <f>SUM(G100+G101)</f>
        <v>8</v>
      </c>
      <c r="H102" s="191">
        <f t="shared" ref="H102:J102" si="28">SUM(H100+H101)</f>
        <v>10</v>
      </c>
      <c r="I102" s="191">
        <f t="shared" si="28"/>
        <v>15</v>
      </c>
      <c r="J102" s="191">
        <f t="shared" si="28"/>
        <v>15</v>
      </c>
      <c r="K102" s="470"/>
      <c r="L102" s="444"/>
      <c r="M102" s="444"/>
      <c r="N102" s="444"/>
    </row>
    <row r="103" spans="1:14" ht="15" customHeight="1" thickTop="1" x14ac:dyDescent="0.25">
      <c r="A103" s="137" t="s">
        <v>62</v>
      </c>
      <c r="B103" s="247" t="s">
        <v>14</v>
      </c>
      <c r="C103" s="248" t="s">
        <v>28</v>
      </c>
      <c r="D103" s="623" t="s">
        <v>102</v>
      </c>
      <c r="E103" s="249"/>
      <c r="F103" s="250" t="s">
        <v>24</v>
      </c>
      <c r="G103" s="251">
        <v>0.5</v>
      </c>
      <c r="H103" s="14">
        <v>0.5</v>
      </c>
      <c r="I103" s="252">
        <v>0</v>
      </c>
      <c r="J103" s="252">
        <v>0</v>
      </c>
      <c r="K103" s="626" t="s">
        <v>128</v>
      </c>
      <c r="L103" s="629">
        <v>1</v>
      </c>
      <c r="M103" s="396"/>
      <c r="N103" s="396"/>
    </row>
    <row r="104" spans="1:14" x14ac:dyDescent="0.25">
      <c r="A104" s="18"/>
      <c r="B104" s="253"/>
      <c r="C104" s="254"/>
      <c r="D104" s="624"/>
      <c r="E104" s="255"/>
      <c r="F104" s="256" t="s">
        <v>27</v>
      </c>
      <c r="G104" s="257">
        <v>0.5</v>
      </c>
      <c r="H104" s="244">
        <v>0.5</v>
      </c>
      <c r="I104" s="258">
        <v>0</v>
      </c>
      <c r="J104" s="258">
        <v>0</v>
      </c>
      <c r="K104" s="627"/>
      <c r="L104" s="630"/>
      <c r="M104" s="397"/>
      <c r="N104" s="397"/>
    </row>
    <row r="105" spans="1:14" ht="15.75" thickBot="1" x14ac:dyDescent="0.3">
      <c r="A105" s="259"/>
      <c r="B105" s="260"/>
      <c r="C105" s="261"/>
      <c r="D105" s="625"/>
      <c r="E105" s="262"/>
      <c r="F105" s="263" t="s">
        <v>21</v>
      </c>
      <c r="G105" s="264">
        <f>SUM(G103:G104)</f>
        <v>1</v>
      </c>
      <c r="H105" s="264">
        <f t="shared" ref="H105:J105" si="29">SUM(H103:H104)</f>
        <v>1</v>
      </c>
      <c r="I105" s="264">
        <f t="shared" si="29"/>
        <v>0</v>
      </c>
      <c r="J105" s="264">
        <f t="shared" si="29"/>
        <v>0</v>
      </c>
      <c r="K105" s="628"/>
      <c r="L105" s="631"/>
      <c r="M105" s="398"/>
      <c r="N105" s="398"/>
    </row>
    <row r="106" spans="1:14" ht="16.5" thickTop="1" thickBot="1" x14ac:dyDescent="0.3">
      <c r="A106" s="129" t="s">
        <v>62</v>
      </c>
      <c r="B106" s="225" t="s">
        <v>14</v>
      </c>
      <c r="C106" s="536" t="s">
        <v>29</v>
      </c>
      <c r="D106" s="537"/>
      <c r="E106" s="537"/>
      <c r="F106" s="596"/>
      <c r="G106" s="265">
        <f>SUM(G99+G102+G105)</f>
        <v>12</v>
      </c>
      <c r="H106" s="265">
        <f t="shared" ref="H106:J106" si="30">SUM(H99+H102+H105)</f>
        <v>14</v>
      </c>
      <c r="I106" s="265">
        <f t="shared" si="30"/>
        <v>19</v>
      </c>
      <c r="J106" s="265">
        <f t="shared" si="30"/>
        <v>19</v>
      </c>
      <c r="K106" s="266"/>
      <c r="L106" s="267"/>
      <c r="M106" s="267"/>
      <c r="N106" s="268"/>
    </row>
    <row r="107" spans="1:14" ht="15.6" customHeight="1" thickTop="1" thickBot="1" x14ac:dyDescent="0.3">
      <c r="A107" s="38" t="s">
        <v>62</v>
      </c>
      <c r="B107" s="39" t="s">
        <v>26</v>
      </c>
      <c r="C107" s="597" t="s">
        <v>100</v>
      </c>
      <c r="D107" s="598"/>
      <c r="E107" s="598"/>
      <c r="F107" s="598"/>
      <c r="G107" s="598"/>
      <c r="H107" s="598"/>
      <c r="I107" s="598"/>
      <c r="J107" s="598"/>
      <c r="K107" s="598"/>
      <c r="L107" s="598"/>
      <c r="M107" s="598"/>
      <c r="N107" s="236"/>
    </row>
    <row r="108" spans="1:14" ht="24.75" customHeight="1" thickTop="1" x14ac:dyDescent="0.25">
      <c r="A108" s="539" t="s">
        <v>62</v>
      </c>
      <c r="B108" s="541" t="s">
        <v>26</v>
      </c>
      <c r="C108" s="541" t="s">
        <v>14</v>
      </c>
      <c r="D108" s="617" t="s">
        <v>103</v>
      </c>
      <c r="E108" s="620" t="s">
        <v>18</v>
      </c>
      <c r="F108" s="269" t="s">
        <v>19</v>
      </c>
      <c r="G108" s="14">
        <v>4</v>
      </c>
      <c r="H108" s="14">
        <v>5</v>
      </c>
      <c r="I108" s="172">
        <v>5</v>
      </c>
      <c r="J108" s="172">
        <v>5</v>
      </c>
      <c r="K108" s="469" t="s">
        <v>129</v>
      </c>
      <c r="L108" s="445">
        <v>40</v>
      </c>
      <c r="M108" s="445">
        <v>30</v>
      </c>
      <c r="N108" s="445">
        <v>25</v>
      </c>
    </row>
    <row r="109" spans="1:14" x14ac:dyDescent="0.25">
      <c r="A109" s="547"/>
      <c r="B109" s="548"/>
      <c r="C109" s="548"/>
      <c r="D109" s="618"/>
      <c r="E109" s="621"/>
      <c r="F109" s="270" t="s">
        <v>24</v>
      </c>
      <c r="G109" s="271">
        <v>2</v>
      </c>
      <c r="H109" s="271">
        <v>3</v>
      </c>
      <c r="I109" s="272">
        <v>2</v>
      </c>
      <c r="J109" s="272">
        <v>1</v>
      </c>
      <c r="K109" s="491"/>
      <c r="L109" s="443"/>
      <c r="M109" s="443"/>
      <c r="N109" s="443"/>
    </row>
    <row r="110" spans="1:14" ht="15.75" thickBot="1" x14ac:dyDescent="0.3">
      <c r="A110" s="540"/>
      <c r="B110" s="542"/>
      <c r="C110" s="542"/>
      <c r="D110" s="619"/>
      <c r="E110" s="622"/>
      <c r="F110" s="246" t="s">
        <v>21</v>
      </c>
      <c r="G110" s="29">
        <f>SUM(G108:G109)</f>
        <v>6</v>
      </c>
      <c r="H110" s="29">
        <f t="shared" ref="H110:J110" si="31">SUM(H108:H109)</f>
        <v>8</v>
      </c>
      <c r="I110" s="29">
        <f t="shared" si="31"/>
        <v>7</v>
      </c>
      <c r="J110" s="29">
        <f t="shared" si="31"/>
        <v>6</v>
      </c>
      <c r="K110" s="470"/>
      <c r="L110" s="444"/>
      <c r="M110" s="444"/>
      <c r="N110" s="444"/>
    </row>
    <row r="111" spans="1:14" ht="15" customHeight="1" thickTop="1" x14ac:dyDescent="0.25">
      <c r="A111" s="539" t="s">
        <v>62</v>
      </c>
      <c r="B111" s="541" t="s">
        <v>26</v>
      </c>
      <c r="C111" s="611" t="s">
        <v>26</v>
      </c>
      <c r="D111" s="614" t="s">
        <v>121</v>
      </c>
      <c r="E111" s="237"/>
      <c r="F111" s="273" t="s">
        <v>24</v>
      </c>
      <c r="G111" s="31">
        <v>4</v>
      </c>
      <c r="H111" s="31">
        <v>4</v>
      </c>
      <c r="I111" s="274">
        <v>2</v>
      </c>
      <c r="J111" s="274">
        <v>2</v>
      </c>
      <c r="K111" s="469" t="s">
        <v>144</v>
      </c>
      <c r="L111" s="445">
        <v>2</v>
      </c>
      <c r="M111" s="445">
        <v>1</v>
      </c>
      <c r="N111" s="445">
        <v>1</v>
      </c>
    </row>
    <row r="112" spans="1:14" ht="15" customHeight="1" x14ac:dyDescent="0.25">
      <c r="A112" s="547"/>
      <c r="B112" s="548"/>
      <c r="C112" s="612"/>
      <c r="D112" s="615"/>
      <c r="E112" s="239"/>
      <c r="F112" s="273" t="s">
        <v>27</v>
      </c>
      <c r="G112" s="31">
        <v>3</v>
      </c>
      <c r="H112" s="31">
        <v>3</v>
      </c>
      <c r="I112" s="274">
        <v>1</v>
      </c>
      <c r="J112" s="274">
        <v>1</v>
      </c>
      <c r="K112" s="491"/>
      <c r="L112" s="443"/>
      <c r="M112" s="443"/>
      <c r="N112" s="443"/>
    </row>
    <row r="113" spans="1:14" x14ac:dyDescent="0.25">
      <c r="A113" s="547"/>
      <c r="B113" s="548"/>
      <c r="C113" s="612"/>
      <c r="D113" s="615"/>
      <c r="E113" s="239"/>
      <c r="F113" s="275" t="s">
        <v>44</v>
      </c>
      <c r="G113" s="271">
        <v>1</v>
      </c>
      <c r="H113" s="271">
        <v>1</v>
      </c>
      <c r="I113" s="272">
        <v>1</v>
      </c>
      <c r="J113" s="272">
        <v>1</v>
      </c>
      <c r="K113" s="491"/>
      <c r="L113" s="443"/>
      <c r="M113" s="443"/>
      <c r="N113" s="443"/>
    </row>
    <row r="114" spans="1:14" ht="15.75" thickBot="1" x14ac:dyDescent="0.3">
      <c r="A114" s="540"/>
      <c r="B114" s="542"/>
      <c r="C114" s="613"/>
      <c r="D114" s="616"/>
      <c r="E114" s="242"/>
      <c r="F114" s="276" t="s">
        <v>21</v>
      </c>
      <c r="G114" s="277">
        <f>SUM(G111:G113)</f>
        <v>8</v>
      </c>
      <c r="H114" s="277">
        <f t="shared" ref="H114:J114" si="32">SUM(H111:H113)</f>
        <v>8</v>
      </c>
      <c r="I114" s="277">
        <f t="shared" si="32"/>
        <v>4</v>
      </c>
      <c r="J114" s="277">
        <f t="shared" si="32"/>
        <v>4</v>
      </c>
      <c r="K114" s="470"/>
      <c r="L114" s="444"/>
      <c r="M114" s="444"/>
      <c r="N114" s="444"/>
    </row>
    <row r="115" spans="1:14" ht="16.5" thickTop="1" thickBot="1" x14ac:dyDescent="0.3">
      <c r="A115" s="129" t="s">
        <v>62</v>
      </c>
      <c r="B115" s="278" t="s">
        <v>26</v>
      </c>
      <c r="C115" s="536" t="s">
        <v>29</v>
      </c>
      <c r="D115" s="537"/>
      <c r="E115" s="537"/>
      <c r="F115" s="596"/>
      <c r="G115" s="279">
        <f>G110+G114</f>
        <v>14</v>
      </c>
      <c r="H115" s="279">
        <f t="shared" ref="H115:J115" si="33">H110+H114</f>
        <v>16</v>
      </c>
      <c r="I115" s="279">
        <f t="shared" si="33"/>
        <v>11</v>
      </c>
      <c r="J115" s="279">
        <f t="shared" si="33"/>
        <v>10</v>
      </c>
      <c r="K115" s="266"/>
      <c r="L115" s="267"/>
      <c r="M115" s="267"/>
      <c r="N115" s="280"/>
    </row>
    <row r="116" spans="1:14" ht="15.6" customHeight="1" thickTop="1" thickBot="1" x14ac:dyDescent="0.3">
      <c r="A116" s="38" t="s">
        <v>62</v>
      </c>
      <c r="B116" s="19" t="s">
        <v>28</v>
      </c>
      <c r="C116" s="597" t="s">
        <v>101</v>
      </c>
      <c r="D116" s="598"/>
      <c r="E116" s="598"/>
      <c r="F116" s="598"/>
      <c r="G116" s="598"/>
      <c r="H116" s="598"/>
      <c r="I116" s="598"/>
      <c r="J116" s="598"/>
      <c r="K116" s="598"/>
      <c r="L116" s="598"/>
      <c r="M116" s="598"/>
      <c r="N116" s="281"/>
    </row>
    <row r="117" spans="1:14" ht="30" customHeight="1" thickTop="1" x14ac:dyDescent="0.25">
      <c r="A117" s="599" t="s">
        <v>62</v>
      </c>
      <c r="B117" s="602" t="s">
        <v>28</v>
      </c>
      <c r="C117" s="605" t="s">
        <v>14</v>
      </c>
      <c r="D117" s="608" t="s">
        <v>104</v>
      </c>
      <c r="E117" s="282"/>
      <c r="F117" s="283" t="s">
        <v>24</v>
      </c>
      <c r="G117" s="284">
        <v>0.5</v>
      </c>
      <c r="H117" s="284">
        <v>0.5</v>
      </c>
      <c r="I117" s="284">
        <v>0.5</v>
      </c>
      <c r="J117" s="284">
        <v>0.5</v>
      </c>
      <c r="K117" s="469" t="s">
        <v>130</v>
      </c>
      <c r="L117" s="469">
        <v>2</v>
      </c>
      <c r="M117" s="469">
        <v>4</v>
      </c>
      <c r="N117" s="469">
        <v>6</v>
      </c>
    </row>
    <row r="118" spans="1:14" ht="14.45" customHeight="1" x14ac:dyDescent="0.25">
      <c r="A118" s="600"/>
      <c r="B118" s="603"/>
      <c r="C118" s="606"/>
      <c r="D118" s="609"/>
      <c r="E118" s="285"/>
      <c r="F118" s="286" t="s">
        <v>27</v>
      </c>
      <c r="G118" s="287">
        <v>0.5</v>
      </c>
      <c r="H118" s="287">
        <v>0.5</v>
      </c>
      <c r="I118" s="287">
        <v>0.5</v>
      </c>
      <c r="J118" s="287">
        <v>0.5</v>
      </c>
      <c r="K118" s="491"/>
      <c r="L118" s="491"/>
      <c r="M118" s="491"/>
      <c r="N118" s="491"/>
    </row>
    <row r="119" spans="1:14" ht="35.450000000000003" customHeight="1" thickBot="1" x14ac:dyDescent="0.3">
      <c r="A119" s="601"/>
      <c r="B119" s="604"/>
      <c r="C119" s="607"/>
      <c r="D119" s="610"/>
      <c r="E119" s="288"/>
      <c r="F119" s="289" t="s">
        <v>21</v>
      </c>
      <c r="G119" s="290">
        <f>SUM(G117:G118)</f>
        <v>1</v>
      </c>
      <c r="H119" s="290">
        <f t="shared" ref="H119:J119" si="34">SUM(H117:H118)</f>
        <v>1</v>
      </c>
      <c r="I119" s="290">
        <f t="shared" si="34"/>
        <v>1</v>
      </c>
      <c r="J119" s="290">
        <f t="shared" si="34"/>
        <v>1</v>
      </c>
      <c r="K119" s="470"/>
      <c r="L119" s="470"/>
      <c r="M119" s="470"/>
      <c r="N119" s="470"/>
    </row>
    <row r="120" spans="1:14" ht="15.75" thickTop="1" x14ac:dyDescent="0.25">
      <c r="A120" s="539" t="s">
        <v>62</v>
      </c>
      <c r="B120" s="541" t="s">
        <v>28</v>
      </c>
      <c r="C120" s="543" t="s">
        <v>26</v>
      </c>
      <c r="D120" s="593" t="s">
        <v>105</v>
      </c>
      <c r="E120" s="237"/>
      <c r="F120" s="291" t="s">
        <v>24</v>
      </c>
      <c r="G120" s="41">
        <v>0.5</v>
      </c>
      <c r="H120" s="41">
        <v>1</v>
      </c>
      <c r="I120" s="41">
        <v>1</v>
      </c>
      <c r="J120" s="41">
        <v>2</v>
      </c>
      <c r="K120" s="466" t="s">
        <v>131</v>
      </c>
      <c r="L120" s="590">
        <v>2</v>
      </c>
      <c r="M120" s="463">
        <v>4</v>
      </c>
      <c r="N120" s="463">
        <v>6</v>
      </c>
    </row>
    <row r="121" spans="1:14" x14ac:dyDescent="0.25">
      <c r="A121" s="547"/>
      <c r="B121" s="548"/>
      <c r="C121" s="549"/>
      <c r="D121" s="594"/>
      <c r="E121" s="239"/>
      <c r="F121" s="292" t="s">
        <v>27</v>
      </c>
      <c r="G121" s="43">
        <v>0.5</v>
      </c>
      <c r="H121" s="43">
        <v>0.5</v>
      </c>
      <c r="I121" s="43">
        <v>0.5</v>
      </c>
      <c r="J121" s="43">
        <v>0.5</v>
      </c>
      <c r="K121" s="467"/>
      <c r="L121" s="591"/>
      <c r="M121" s="464"/>
      <c r="N121" s="464"/>
    </row>
    <row r="122" spans="1:14" ht="15.75" thickBot="1" x14ac:dyDescent="0.3">
      <c r="A122" s="540"/>
      <c r="B122" s="542"/>
      <c r="C122" s="544"/>
      <c r="D122" s="595"/>
      <c r="E122" s="242"/>
      <c r="F122" s="293" t="s">
        <v>21</v>
      </c>
      <c r="G122" s="46">
        <f>SUM(G120:G121)</f>
        <v>1</v>
      </c>
      <c r="H122" s="46">
        <f t="shared" ref="H122:J122" si="35">SUM(H120:H121)</f>
        <v>1.5</v>
      </c>
      <c r="I122" s="46">
        <f t="shared" si="35"/>
        <v>1.5</v>
      </c>
      <c r="J122" s="46">
        <f t="shared" si="35"/>
        <v>2.5</v>
      </c>
      <c r="K122" s="468"/>
      <c r="L122" s="592"/>
      <c r="M122" s="465"/>
      <c r="N122" s="465"/>
    </row>
    <row r="123" spans="1:14" ht="15.75" customHeight="1" thickTop="1" x14ac:dyDescent="0.25">
      <c r="A123" s="539" t="s">
        <v>62</v>
      </c>
      <c r="B123" s="541" t="s">
        <v>28</v>
      </c>
      <c r="C123" s="543" t="s">
        <v>28</v>
      </c>
      <c r="D123" s="550" t="s">
        <v>114</v>
      </c>
      <c r="E123" s="576" t="s">
        <v>18</v>
      </c>
      <c r="F123" s="294" t="s">
        <v>19</v>
      </c>
      <c r="G123" s="25">
        <v>1</v>
      </c>
      <c r="H123" s="25">
        <v>1</v>
      </c>
      <c r="I123" s="25">
        <v>1</v>
      </c>
      <c r="J123" s="25">
        <v>1</v>
      </c>
      <c r="K123" s="555" t="s">
        <v>132</v>
      </c>
      <c r="L123" s="443">
        <v>3</v>
      </c>
      <c r="M123" s="443">
        <v>4</v>
      </c>
      <c r="N123" s="443">
        <v>6</v>
      </c>
    </row>
    <row r="124" spans="1:14" x14ac:dyDescent="0.25">
      <c r="A124" s="547"/>
      <c r="B124" s="548"/>
      <c r="C124" s="549"/>
      <c r="D124" s="551"/>
      <c r="E124" s="577"/>
      <c r="F124" s="295" t="s">
        <v>24</v>
      </c>
      <c r="G124" s="43">
        <v>2</v>
      </c>
      <c r="H124" s="43">
        <v>2</v>
      </c>
      <c r="I124" s="43">
        <v>3</v>
      </c>
      <c r="J124" s="43">
        <v>4</v>
      </c>
      <c r="K124" s="556"/>
      <c r="L124" s="443"/>
      <c r="M124" s="443"/>
      <c r="N124" s="443"/>
    </row>
    <row r="125" spans="1:14" ht="15.75" thickBot="1" x14ac:dyDescent="0.3">
      <c r="A125" s="540"/>
      <c r="B125" s="542"/>
      <c r="C125" s="544"/>
      <c r="D125" s="552"/>
      <c r="E125" s="577"/>
      <c r="F125" s="296" t="s">
        <v>21</v>
      </c>
      <c r="G125" s="297">
        <f>SUM(G123:G124)</f>
        <v>3</v>
      </c>
      <c r="H125" s="297">
        <f t="shared" ref="H125:J125" si="36">SUM(H123:H124)</f>
        <v>3</v>
      </c>
      <c r="I125" s="297">
        <f t="shared" si="36"/>
        <v>4</v>
      </c>
      <c r="J125" s="297">
        <f t="shared" si="36"/>
        <v>5</v>
      </c>
      <c r="K125" s="557"/>
      <c r="L125" s="444"/>
      <c r="M125" s="444"/>
      <c r="N125" s="444"/>
    </row>
    <row r="126" spans="1:14" ht="15" customHeight="1" thickTop="1" x14ac:dyDescent="0.25">
      <c r="A126" s="539" t="s">
        <v>62</v>
      </c>
      <c r="B126" s="541" t="s">
        <v>28</v>
      </c>
      <c r="C126" s="543" t="s">
        <v>62</v>
      </c>
      <c r="D126" s="567" t="s">
        <v>106</v>
      </c>
      <c r="E126" s="577"/>
      <c r="F126" s="298" t="s">
        <v>24</v>
      </c>
      <c r="G126" s="41">
        <v>0</v>
      </c>
      <c r="H126" s="41">
        <v>2</v>
      </c>
      <c r="I126" s="15">
        <v>2</v>
      </c>
      <c r="J126" s="15">
        <v>3</v>
      </c>
      <c r="K126" s="570" t="s">
        <v>133</v>
      </c>
      <c r="L126" s="445">
        <v>1</v>
      </c>
      <c r="M126" s="573" t="s">
        <v>140</v>
      </c>
      <c r="N126" s="445">
        <v>2</v>
      </c>
    </row>
    <row r="127" spans="1:14" x14ac:dyDescent="0.25">
      <c r="A127" s="547"/>
      <c r="B127" s="548"/>
      <c r="C127" s="549"/>
      <c r="D127" s="568"/>
      <c r="E127" s="577"/>
      <c r="F127" s="299" t="s">
        <v>27</v>
      </c>
      <c r="G127" s="43">
        <v>0</v>
      </c>
      <c r="H127" s="49">
        <v>2</v>
      </c>
      <c r="I127" s="44">
        <v>2</v>
      </c>
      <c r="J127" s="44">
        <v>2</v>
      </c>
      <c r="K127" s="571"/>
      <c r="L127" s="443"/>
      <c r="M127" s="574"/>
      <c r="N127" s="443"/>
    </row>
    <row r="128" spans="1:14" ht="15.75" thickBot="1" x14ac:dyDescent="0.3">
      <c r="A128" s="540"/>
      <c r="B128" s="565"/>
      <c r="C128" s="566"/>
      <c r="D128" s="569"/>
      <c r="E128" s="577"/>
      <c r="F128" s="300" t="s">
        <v>21</v>
      </c>
      <c r="G128" s="46">
        <f>SUM(G126:G127)</f>
        <v>0</v>
      </c>
      <c r="H128" s="46">
        <f t="shared" ref="H128:J128" si="37">SUM(H126:H127)</f>
        <v>4</v>
      </c>
      <c r="I128" s="46">
        <f t="shared" si="37"/>
        <v>4</v>
      </c>
      <c r="J128" s="46">
        <f t="shared" si="37"/>
        <v>5</v>
      </c>
      <c r="K128" s="572"/>
      <c r="L128" s="444"/>
      <c r="M128" s="575"/>
      <c r="N128" s="444"/>
    </row>
    <row r="129" spans="1:14" ht="15.6" customHeight="1" thickTop="1" thickBot="1" x14ac:dyDescent="0.3">
      <c r="A129" s="578" t="s">
        <v>62</v>
      </c>
      <c r="B129" s="581" t="s">
        <v>28</v>
      </c>
      <c r="C129" s="584" t="s">
        <v>66</v>
      </c>
      <c r="D129" s="587" t="s">
        <v>107</v>
      </c>
      <c r="E129" s="577"/>
      <c r="F129" s="301" t="s">
        <v>27</v>
      </c>
      <c r="G129" s="41">
        <v>1</v>
      </c>
      <c r="H129" s="53">
        <v>2</v>
      </c>
      <c r="I129" s="41">
        <v>3</v>
      </c>
      <c r="J129" s="15">
        <v>3</v>
      </c>
      <c r="K129" s="559" t="s">
        <v>134</v>
      </c>
      <c r="L129" s="562">
        <v>20</v>
      </c>
      <c r="M129" s="463">
        <v>40</v>
      </c>
      <c r="N129" s="463">
        <v>60</v>
      </c>
    </row>
    <row r="130" spans="1:14" ht="15.75" thickBot="1" x14ac:dyDescent="0.3">
      <c r="A130" s="579"/>
      <c r="B130" s="582"/>
      <c r="C130" s="585"/>
      <c r="D130" s="588"/>
      <c r="E130" s="577"/>
      <c r="F130" s="302" t="s">
        <v>44</v>
      </c>
      <c r="G130" s="43">
        <v>0</v>
      </c>
      <c r="H130" s="49">
        <v>1</v>
      </c>
      <c r="I130" s="43">
        <v>1</v>
      </c>
      <c r="J130" s="43">
        <v>1</v>
      </c>
      <c r="K130" s="560"/>
      <c r="L130" s="563"/>
      <c r="M130" s="464"/>
      <c r="N130" s="464"/>
    </row>
    <row r="131" spans="1:14" ht="49.5" customHeight="1" thickBot="1" x14ac:dyDescent="0.3">
      <c r="A131" s="580"/>
      <c r="B131" s="583"/>
      <c r="C131" s="586"/>
      <c r="D131" s="589"/>
      <c r="E131" s="577"/>
      <c r="F131" s="303" t="s">
        <v>21</v>
      </c>
      <c r="G131" s="46">
        <f>SUM(G129:G130)</f>
        <v>1</v>
      </c>
      <c r="H131" s="46">
        <f t="shared" ref="H131:J131" si="38">SUM(H129:H130)</f>
        <v>3</v>
      </c>
      <c r="I131" s="46">
        <f t="shared" si="38"/>
        <v>4</v>
      </c>
      <c r="J131" s="46">
        <f t="shared" si="38"/>
        <v>4</v>
      </c>
      <c r="K131" s="561"/>
      <c r="L131" s="564"/>
      <c r="M131" s="465"/>
      <c r="N131" s="465"/>
    </row>
    <row r="132" spans="1:14" ht="15.75" thickBot="1" x14ac:dyDescent="0.3">
      <c r="A132" s="129" t="s">
        <v>62</v>
      </c>
      <c r="B132" s="278" t="s">
        <v>28</v>
      </c>
      <c r="C132" s="553" t="s">
        <v>29</v>
      </c>
      <c r="D132" s="554"/>
      <c r="E132" s="554"/>
      <c r="F132" s="554"/>
      <c r="G132" s="304">
        <f>ABS(G119+G122+G125+G128+G131)</f>
        <v>6</v>
      </c>
      <c r="H132" s="304">
        <f t="shared" ref="H132:J132" si="39">ABS(H119+H122+H125+H128+H131)</f>
        <v>12.5</v>
      </c>
      <c r="I132" s="304">
        <f t="shared" si="39"/>
        <v>14.5</v>
      </c>
      <c r="J132" s="304">
        <f t="shared" si="39"/>
        <v>17.5</v>
      </c>
      <c r="K132" s="305"/>
      <c r="L132" s="306"/>
      <c r="M132" s="306"/>
      <c r="N132" s="307"/>
    </row>
    <row r="133" spans="1:14" ht="16.5" thickTop="1" thickBot="1" x14ac:dyDescent="0.3">
      <c r="A133" s="33" t="s">
        <v>62</v>
      </c>
      <c r="B133" s="308" t="s">
        <v>62</v>
      </c>
      <c r="C133" s="359" t="s">
        <v>108</v>
      </c>
      <c r="D133" s="359"/>
      <c r="E133" s="309"/>
      <c r="F133" s="310"/>
      <c r="G133" s="311"/>
      <c r="H133" s="311"/>
      <c r="I133" s="311"/>
      <c r="J133" s="311"/>
      <c r="K133" s="312"/>
      <c r="L133" s="313"/>
      <c r="M133" s="313"/>
      <c r="N133" s="314"/>
    </row>
    <row r="134" spans="1:14" ht="15" customHeight="1" thickTop="1" x14ac:dyDescent="0.25">
      <c r="A134" s="315" t="s">
        <v>62</v>
      </c>
      <c r="B134" s="316" t="s">
        <v>62</v>
      </c>
      <c r="C134" s="417" t="s">
        <v>14</v>
      </c>
      <c r="D134" s="555" t="s">
        <v>109</v>
      </c>
      <c r="E134" s="317"/>
      <c r="F134" s="318" t="s">
        <v>24</v>
      </c>
      <c r="G134" s="172">
        <v>0.5</v>
      </c>
      <c r="H134" s="14">
        <v>0.5</v>
      </c>
      <c r="I134" s="172">
        <v>0.5</v>
      </c>
      <c r="J134" s="172">
        <v>0.5</v>
      </c>
      <c r="K134" s="466" t="s">
        <v>135</v>
      </c>
      <c r="L134" s="490">
        <v>0.7</v>
      </c>
      <c r="M134" s="490">
        <v>0.8</v>
      </c>
      <c r="N134" s="490">
        <v>1</v>
      </c>
    </row>
    <row r="135" spans="1:14" x14ac:dyDescent="0.25">
      <c r="A135" s="38"/>
      <c r="B135" s="319"/>
      <c r="C135" s="418"/>
      <c r="D135" s="556"/>
      <c r="E135" s="21"/>
      <c r="F135" s="320" t="s">
        <v>27</v>
      </c>
      <c r="G135" s="245">
        <v>0</v>
      </c>
      <c r="H135" s="244">
        <v>0</v>
      </c>
      <c r="I135" s="245">
        <f>I134</f>
        <v>0.5</v>
      </c>
      <c r="J135" s="245">
        <v>0.5</v>
      </c>
      <c r="K135" s="467"/>
      <c r="L135" s="464"/>
      <c r="M135" s="464"/>
      <c r="N135" s="464"/>
    </row>
    <row r="136" spans="1:14" ht="15.75" thickBot="1" x14ac:dyDescent="0.3">
      <c r="A136" s="321"/>
      <c r="B136" s="322"/>
      <c r="C136" s="419"/>
      <c r="D136" s="557"/>
      <c r="E136" s="323"/>
      <c r="F136" s="246" t="s">
        <v>21</v>
      </c>
      <c r="G136" s="46">
        <f>SUM(G134:G135)</f>
        <v>0.5</v>
      </c>
      <c r="H136" s="46">
        <f t="shared" ref="H136:J136" si="40">SUM(H134:H135)</f>
        <v>0.5</v>
      </c>
      <c r="I136" s="46">
        <f t="shared" si="40"/>
        <v>1</v>
      </c>
      <c r="J136" s="46">
        <f t="shared" si="40"/>
        <v>1</v>
      </c>
      <c r="K136" s="468"/>
      <c r="L136" s="465"/>
      <c r="M136" s="465"/>
      <c r="N136" s="465"/>
    </row>
    <row r="137" spans="1:14" ht="24.6" customHeight="1" thickTop="1" thickBot="1" x14ac:dyDescent="0.3">
      <c r="A137" s="539" t="s">
        <v>62</v>
      </c>
      <c r="B137" s="541" t="s">
        <v>62</v>
      </c>
      <c r="C137" s="543" t="s">
        <v>26</v>
      </c>
      <c r="D137" s="545" t="s">
        <v>110</v>
      </c>
      <c r="E137" s="239"/>
      <c r="F137" s="324" t="s">
        <v>19</v>
      </c>
      <c r="G137" s="14">
        <v>1</v>
      </c>
      <c r="H137" s="14">
        <v>2</v>
      </c>
      <c r="I137" s="41">
        <v>1</v>
      </c>
      <c r="J137" s="41">
        <v>1</v>
      </c>
      <c r="K137" s="395" t="s">
        <v>136</v>
      </c>
      <c r="L137" s="391">
        <v>4</v>
      </c>
      <c r="M137" s="391">
        <v>3</v>
      </c>
      <c r="N137" s="391">
        <v>3</v>
      </c>
    </row>
    <row r="138" spans="1:14" ht="15.75" thickTop="1" x14ac:dyDescent="0.25">
      <c r="A138" s="547"/>
      <c r="B138" s="548"/>
      <c r="C138" s="549"/>
      <c r="D138" s="558"/>
      <c r="E138" s="239"/>
      <c r="F138" s="325" t="s">
        <v>27</v>
      </c>
      <c r="G138" s="244">
        <v>0.5</v>
      </c>
      <c r="H138" s="244">
        <v>0.5</v>
      </c>
      <c r="I138" s="326">
        <v>0.5</v>
      </c>
      <c r="J138" s="326">
        <v>0.5</v>
      </c>
      <c r="K138" s="469" t="s">
        <v>137</v>
      </c>
      <c r="L138" s="445">
        <v>40</v>
      </c>
      <c r="M138" s="445">
        <v>30</v>
      </c>
      <c r="N138" s="445">
        <v>20</v>
      </c>
    </row>
    <row r="139" spans="1:14" ht="33.6" customHeight="1" thickBot="1" x14ac:dyDescent="0.3">
      <c r="A139" s="540"/>
      <c r="B139" s="542"/>
      <c r="C139" s="544"/>
      <c r="D139" s="546"/>
      <c r="E139" s="242"/>
      <c r="F139" s="246" t="s">
        <v>21</v>
      </c>
      <c r="G139" s="29">
        <f>SUM(G137:G138)</f>
        <v>1.5</v>
      </c>
      <c r="H139" s="29">
        <f t="shared" ref="H139:J139" si="41">SUM(H137:H138)</f>
        <v>2.5</v>
      </c>
      <c r="I139" s="29">
        <f t="shared" si="41"/>
        <v>1.5</v>
      </c>
      <c r="J139" s="29">
        <f t="shared" si="41"/>
        <v>1.5</v>
      </c>
      <c r="K139" s="470"/>
      <c r="L139" s="444"/>
      <c r="M139" s="444"/>
      <c r="N139" s="444"/>
    </row>
    <row r="140" spans="1:14" ht="15.75" thickTop="1" x14ac:dyDescent="0.25">
      <c r="A140" s="539" t="s">
        <v>62</v>
      </c>
      <c r="B140" s="541" t="s">
        <v>62</v>
      </c>
      <c r="C140" s="543" t="s">
        <v>28</v>
      </c>
      <c r="D140" s="545" t="s">
        <v>111</v>
      </c>
      <c r="E140" s="237"/>
      <c r="F140" s="273" t="s">
        <v>27</v>
      </c>
      <c r="G140" s="41">
        <v>0.5</v>
      </c>
      <c r="H140" s="41">
        <v>0.5</v>
      </c>
      <c r="I140" s="41">
        <v>0.5</v>
      </c>
      <c r="J140" s="41">
        <v>0.5</v>
      </c>
      <c r="K140" s="469" t="s">
        <v>138</v>
      </c>
      <c r="L140" s="445">
        <v>40</v>
      </c>
      <c r="M140" s="445">
        <v>45</v>
      </c>
      <c r="N140" s="445">
        <v>50</v>
      </c>
    </row>
    <row r="141" spans="1:14" ht="15.75" thickBot="1" x14ac:dyDescent="0.3">
      <c r="A141" s="540"/>
      <c r="B141" s="542"/>
      <c r="C141" s="544"/>
      <c r="D141" s="546"/>
      <c r="E141" s="242"/>
      <c r="F141" s="276" t="s">
        <v>21</v>
      </c>
      <c r="G141" s="46">
        <f>SUM(G140)</f>
        <v>0.5</v>
      </c>
      <c r="H141" s="46">
        <f t="shared" ref="H141:J141" si="42">SUM(H140)</f>
        <v>0.5</v>
      </c>
      <c r="I141" s="46">
        <f t="shared" si="42"/>
        <v>0.5</v>
      </c>
      <c r="J141" s="46">
        <f t="shared" si="42"/>
        <v>0.5</v>
      </c>
      <c r="K141" s="470"/>
      <c r="L141" s="444"/>
      <c r="M141" s="444"/>
      <c r="N141" s="444"/>
    </row>
    <row r="142" spans="1:14" ht="46.15" customHeight="1" thickTop="1" x14ac:dyDescent="0.25">
      <c r="A142" s="539" t="s">
        <v>62</v>
      </c>
      <c r="B142" s="541" t="s">
        <v>62</v>
      </c>
      <c r="C142" s="543" t="s">
        <v>62</v>
      </c>
      <c r="D142" s="550" t="s">
        <v>146</v>
      </c>
      <c r="E142" s="239"/>
      <c r="F142" s="329" t="s">
        <v>24</v>
      </c>
      <c r="G142" s="41">
        <v>0.5</v>
      </c>
      <c r="H142" s="41">
        <v>0.5</v>
      </c>
      <c r="I142" s="41">
        <v>0.5</v>
      </c>
      <c r="J142" s="41">
        <v>1</v>
      </c>
      <c r="K142" s="469" t="s">
        <v>139</v>
      </c>
      <c r="L142" s="445">
        <v>6</v>
      </c>
      <c r="M142" s="445">
        <v>8</v>
      </c>
      <c r="N142" s="445">
        <v>10</v>
      </c>
    </row>
    <row r="143" spans="1:14" ht="15.75" thickBot="1" x14ac:dyDescent="0.3">
      <c r="A143" s="547"/>
      <c r="B143" s="548"/>
      <c r="C143" s="549"/>
      <c r="D143" s="551"/>
      <c r="E143" s="239"/>
      <c r="F143" s="325" t="s">
        <v>27</v>
      </c>
      <c r="G143" s="43">
        <v>0.5</v>
      </c>
      <c r="H143" s="43">
        <v>0.5</v>
      </c>
      <c r="I143" s="43">
        <v>0.5</v>
      </c>
      <c r="J143" s="43">
        <v>1</v>
      </c>
      <c r="K143" s="470"/>
      <c r="L143" s="444"/>
      <c r="M143" s="444"/>
      <c r="N143" s="444"/>
    </row>
    <row r="144" spans="1:14" ht="16.5" thickTop="1" thickBot="1" x14ac:dyDescent="0.3">
      <c r="A144" s="540"/>
      <c r="B144" s="542"/>
      <c r="C144" s="544"/>
      <c r="D144" s="552"/>
      <c r="E144" s="21"/>
      <c r="F144" s="330" t="s">
        <v>21</v>
      </c>
      <c r="G144" s="46">
        <f>SUM(G142:G143)</f>
        <v>1</v>
      </c>
      <c r="H144" s="46">
        <f t="shared" ref="H144:J144" si="43">SUM(H142:H143)</f>
        <v>1</v>
      </c>
      <c r="I144" s="46">
        <f t="shared" si="43"/>
        <v>1</v>
      </c>
      <c r="J144" s="46">
        <f t="shared" si="43"/>
        <v>2</v>
      </c>
      <c r="K144" s="331"/>
      <c r="L144" s="327"/>
      <c r="M144" s="327"/>
      <c r="N144" s="328"/>
    </row>
    <row r="145" spans="1:14" ht="16.5" thickTop="1" thickBot="1" x14ac:dyDescent="0.3">
      <c r="A145" s="332" t="s">
        <v>62</v>
      </c>
      <c r="B145" s="333" t="s">
        <v>62</v>
      </c>
      <c r="C145" s="536" t="s">
        <v>29</v>
      </c>
      <c r="D145" s="537"/>
      <c r="E145" s="537"/>
      <c r="F145" s="538"/>
      <c r="G145" s="334">
        <f>ABS(G136+G139+G141+G144)</f>
        <v>3.5</v>
      </c>
      <c r="H145" s="334">
        <f t="shared" ref="H145:J145" si="44">ABS(H136+H139+H141+H144)</f>
        <v>4.5</v>
      </c>
      <c r="I145" s="334">
        <f t="shared" si="44"/>
        <v>4</v>
      </c>
      <c r="J145" s="334">
        <f t="shared" si="44"/>
        <v>5</v>
      </c>
      <c r="K145" s="35"/>
      <c r="L145" s="36"/>
      <c r="M145" s="36"/>
      <c r="N145" s="335"/>
    </row>
    <row r="146" spans="1:14" ht="16.5" thickTop="1" thickBot="1" x14ac:dyDescent="0.3">
      <c r="A146" s="336" t="s">
        <v>62</v>
      </c>
      <c r="B146" s="337"/>
      <c r="C146" s="338"/>
      <c r="D146" s="523" t="s">
        <v>84</v>
      </c>
      <c r="E146" s="524"/>
      <c r="F146" s="525"/>
      <c r="G146" s="339">
        <f>SUM(G106+G115+G132+G145)</f>
        <v>35.5</v>
      </c>
      <c r="H146" s="339">
        <f>SUM(H106+H115+H132+H145)</f>
        <v>47</v>
      </c>
      <c r="I146" s="339">
        <f t="shared" ref="I146:J146" si="45">SUM(I106+I115+I132+I145)</f>
        <v>48.5</v>
      </c>
      <c r="J146" s="339">
        <f t="shared" si="45"/>
        <v>51.5</v>
      </c>
      <c r="K146" s="340"/>
      <c r="L146" s="341"/>
      <c r="M146" s="341"/>
      <c r="N146" s="342"/>
    </row>
    <row r="147" spans="1:14" ht="16.5" thickTop="1" thickBot="1" x14ac:dyDescent="0.3">
      <c r="A147" s="11" t="s">
        <v>14</v>
      </c>
      <c r="B147" s="526" t="s">
        <v>85</v>
      </c>
      <c r="C147" s="527"/>
      <c r="D147" s="527"/>
      <c r="E147" s="527"/>
      <c r="F147" s="528"/>
      <c r="G147" s="343">
        <f>G36+G64+G93+G146</f>
        <v>892.19999999999993</v>
      </c>
      <c r="H147" s="343">
        <f>H36+H64+H93+H146</f>
        <v>1388.5</v>
      </c>
      <c r="I147" s="343">
        <f>I36+I64+I93+I146</f>
        <v>1370</v>
      </c>
      <c r="J147" s="420">
        <f>J36+J64+J93+J146</f>
        <v>1569</v>
      </c>
      <c r="K147" s="529"/>
      <c r="L147" s="529"/>
      <c r="M147" s="529"/>
      <c r="N147" s="530"/>
    </row>
    <row r="148" spans="1:14" ht="16.5" thickTop="1" thickBot="1" x14ac:dyDescent="0.3">
      <c r="A148" s="531" t="s">
        <v>68</v>
      </c>
      <c r="B148" s="532"/>
      <c r="C148" s="532"/>
      <c r="D148" s="532"/>
      <c r="E148" s="532"/>
      <c r="F148" s="533"/>
      <c r="G148" s="344"/>
      <c r="H148" s="344"/>
      <c r="I148" s="344"/>
      <c r="J148" s="345"/>
      <c r="K148" s="344"/>
      <c r="L148" s="344"/>
      <c r="M148" s="344"/>
      <c r="N148" s="346"/>
    </row>
    <row r="149" spans="1:14" ht="16.5" thickTop="1" thickBot="1" x14ac:dyDescent="0.3">
      <c r="A149" s="534" t="s">
        <v>57</v>
      </c>
      <c r="B149" s="535"/>
      <c r="C149" s="535"/>
      <c r="D149" s="535"/>
      <c r="E149" s="535"/>
      <c r="F149" s="535"/>
      <c r="G149" s="421">
        <f>ABS(G47)</f>
        <v>0</v>
      </c>
      <c r="H149" s="421">
        <f>ABS(H47)</f>
        <v>500</v>
      </c>
      <c r="I149" s="421">
        <f>ABS(I47)</f>
        <v>500</v>
      </c>
      <c r="J149" s="421">
        <f>ABS(J47)</f>
        <v>700</v>
      </c>
      <c r="K149" s="347"/>
      <c r="L149" s="347"/>
      <c r="M149" s="347"/>
      <c r="N149" s="348"/>
    </row>
    <row r="150" spans="1:14" x14ac:dyDescent="0.25">
      <c r="A150" s="507" t="s">
        <v>19</v>
      </c>
      <c r="B150" s="508"/>
      <c r="C150" s="508"/>
      <c r="D150" s="508"/>
      <c r="E150" s="508"/>
      <c r="F150" s="509"/>
      <c r="G150" s="349">
        <f>ABS(G13+G27+G67+G69+G74+G77+G79+G87+G96+G100+G108+G123+G137)</f>
        <v>642.29999999999995</v>
      </c>
      <c r="H150" s="349">
        <f t="shared" ref="H150:J150" si="46">ABS(H13+H27+H67+H69+H74+H77+H79+H87+H96+H100+H108+H123+H137)</f>
        <v>464.5</v>
      </c>
      <c r="I150" s="349">
        <f t="shared" si="46"/>
        <v>500</v>
      </c>
      <c r="J150" s="349">
        <f t="shared" si="46"/>
        <v>500</v>
      </c>
      <c r="K150" s="510"/>
      <c r="L150" s="511"/>
      <c r="M150" s="511"/>
      <c r="N150" s="512"/>
    </row>
    <row r="151" spans="1:14" x14ac:dyDescent="0.25">
      <c r="A151" s="507" t="s">
        <v>24</v>
      </c>
      <c r="B151" s="508"/>
      <c r="C151" s="508"/>
      <c r="D151" s="508"/>
      <c r="E151" s="508"/>
      <c r="F151" s="509"/>
      <c r="G151" s="350">
        <f>ABS(G15+G18+G23+G28+G39+G42+G49+G51+G53+G57+G60+G83+G88+G90+G97+G101+G103+G109+G111+G117+G120+G124+G126+G134+G142)</f>
        <v>217.4</v>
      </c>
      <c r="H151" s="350">
        <f t="shared" ref="H151:J151" si="47">ABS(H15+H18+H23+H28+H39+H42+H49+H51+H53+H57+H60+H83+H88+H90+H97+H101+H103+H109+H111+H117+H120+H124+H126+H134+H142)</f>
        <v>376.5</v>
      </c>
      <c r="I151" s="350">
        <f t="shared" si="47"/>
        <v>324</v>
      </c>
      <c r="J151" s="350">
        <f t="shared" si="47"/>
        <v>324.5</v>
      </c>
      <c r="K151" s="513"/>
      <c r="L151" s="514"/>
      <c r="M151" s="514"/>
      <c r="N151" s="515"/>
    </row>
    <row r="152" spans="1:14" ht="15.75" thickBot="1" x14ac:dyDescent="0.3">
      <c r="A152" s="507" t="s">
        <v>27</v>
      </c>
      <c r="B152" s="516"/>
      <c r="C152" s="516"/>
      <c r="D152" s="516"/>
      <c r="E152" s="516"/>
      <c r="F152" s="517"/>
      <c r="G152" s="386">
        <f>ABS(G16+G19+G24+G29+G32+G40+G43+G58+G61+G98+G104+G112+G118+G121+G127+G129+G135+G138+G140+G143)</f>
        <v>28.5</v>
      </c>
      <c r="H152" s="386">
        <f t="shared" ref="H152:J152" si="48">ABS(H16+H19+H24+H29+H32+H40+H43+H58+H61+H98+H104+H112+H118+H121+H127+H129+H135+H138+H140+H143)</f>
        <v>46</v>
      </c>
      <c r="I152" s="386">
        <f t="shared" si="48"/>
        <v>41</v>
      </c>
      <c r="J152" s="386">
        <f t="shared" si="48"/>
        <v>39.5</v>
      </c>
      <c r="K152" s="518"/>
      <c r="L152" s="519"/>
      <c r="M152" s="519"/>
      <c r="N152" s="520"/>
    </row>
    <row r="153" spans="1:14" ht="16.5" thickTop="1" thickBot="1" x14ac:dyDescent="0.3">
      <c r="A153" s="351"/>
      <c r="B153" s="389"/>
      <c r="C153" s="390"/>
      <c r="D153" s="521" t="s">
        <v>44</v>
      </c>
      <c r="E153" s="521"/>
      <c r="F153" s="522"/>
      <c r="G153" s="387">
        <f>G25+G33+G113+G130</f>
        <v>4</v>
      </c>
      <c r="H153" s="387">
        <f t="shared" ref="H153:J153" si="49">H25+H33+H113+H130</f>
        <v>3</v>
      </c>
      <c r="I153" s="387">
        <f t="shared" si="49"/>
        <v>5</v>
      </c>
      <c r="J153" s="387">
        <f t="shared" si="49"/>
        <v>5</v>
      </c>
      <c r="K153" s="388"/>
      <c r="L153" s="388"/>
      <c r="M153" s="388"/>
      <c r="N153" s="388"/>
    </row>
    <row r="154" spans="1:14" ht="15.75" thickTop="1" x14ac:dyDescent="0.25">
      <c r="G154" s="352">
        <f>SUM(G149:G153)</f>
        <v>892.19999999999993</v>
      </c>
      <c r="H154" s="352">
        <f t="shared" ref="H154:J154" si="50">SUM(H149:H153)</f>
        <v>1390</v>
      </c>
      <c r="I154" s="352">
        <f t="shared" si="50"/>
        <v>1370</v>
      </c>
      <c r="J154" s="352">
        <f t="shared" si="50"/>
        <v>1569</v>
      </c>
    </row>
    <row r="155" spans="1:14" x14ac:dyDescent="0.25">
      <c r="E155" s="504"/>
      <c r="F155" s="504"/>
      <c r="G155" s="504"/>
      <c r="H155" s="504"/>
      <c r="I155" s="504"/>
      <c r="J155" s="504"/>
    </row>
    <row r="156" spans="1:14" ht="6" customHeight="1" x14ac:dyDescent="0.25">
      <c r="E156" s="504"/>
      <c r="F156" s="504"/>
      <c r="G156" s="504"/>
      <c r="H156" s="504"/>
      <c r="I156" s="504"/>
      <c r="J156" s="504"/>
    </row>
    <row r="157" spans="1:14" ht="18" customHeight="1" x14ac:dyDescent="0.25">
      <c r="A157" s="353"/>
      <c r="B157" s="353"/>
      <c r="C157" s="353"/>
      <c r="D157" s="353"/>
      <c r="E157" s="353"/>
      <c r="F157" s="353"/>
      <c r="G157" s="353"/>
      <c r="H157" s="354"/>
      <c r="I157" s="355"/>
      <c r="J157" s="505"/>
      <c r="K157" s="505"/>
      <c r="L157" s="505"/>
      <c r="M157" s="505"/>
      <c r="N157" s="505"/>
    </row>
    <row r="158" spans="1:14" ht="8.25" customHeight="1" x14ac:dyDescent="0.25">
      <c r="A158" s="353"/>
      <c r="B158" s="353"/>
      <c r="C158" s="353"/>
      <c r="D158" s="353"/>
      <c r="E158" s="353"/>
      <c r="F158" s="353"/>
      <c r="G158" s="353"/>
      <c r="H158" s="354"/>
      <c r="I158" s="355"/>
      <c r="J158" s="506"/>
      <c r="K158" s="506"/>
      <c r="L158" s="506"/>
      <c r="M158" s="506"/>
      <c r="N158" s="506"/>
    </row>
    <row r="159" spans="1:14" ht="36" customHeight="1" x14ac:dyDescent="0.25">
      <c r="A159" s="353"/>
      <c r="B159" s="353"/>
      <c r="C159" s="353"/>
      <c r="D159" s="353"/>
      <c r="E159" s="353"/>
      <c r="F159" s="353"/>
      <c r="G159" s="353"/>
      <c r="H159" s="354"/>
      <c r="I159" s="355"/>
      <c r="J159" s="506"/>
      <c r="K159" s="506"/>
      <c r="L159" s="506"/>
      <c r="M159" s="506"/>
      <c r="N159" s="506"/>
    </row>
    <row r="160" spans="1:14" x14ac:dyDescent="0.25">
      <c r="A160" s="492" t="s">
        <v>147</v>
      </c>
      <c r="B160" s="492"/>
      <c r="C160" s="492"/>
      <c r="D160" s="492"/>
      <c r="E160" s="492"/>
      <c r="F160" s="492"/>
      <c r="G160" s="492"/>
      <c r="H160" s="492"/>
      <c r="I160" s="492"/>
      <c r="J160" s="355"/>
      <c r="K160" s="356"/>
      <c r="L160" s="356"/>
      <c r="M160" s="356"/>
      <c r="N160" s="356"/>
    </row>
    <row r="161" spans="1:14" x14ac:dyDescent="0.25">
      <c r="A161" s="493" t="s">
        <v>148</v>
      </c>
      <c r="B161" s="493"/>
      <c r="C161" s="493"/>
      <c r="D161" s="493"/>
      <c r="E161" s="493"/>
      <c r="F161" s="493"/>
      <c r="G161" s="493"/>
      <c r="H161" s="493"/>
      <c r="I161" s="493"/>
      <c r="J161" s="355"/>
      <c r="K161"/>
      <c r="L161"/>
      <c r="M161"/>
      <c r="N161"/>
    </row>
    <row r="162" spans="1:14" ht="12" customHeight="1" x14ac:dyDescent="0.25">
      <c r="A162" s="422"/>
      <c r="B162" s="422"/>
      <c r="C162" s="423"/>
      <c r="D162" s="424"/>
      <c r="E162" s="424"/>
      <c r="F162" s="424"/>
      <c r="G162" s="424"/>
      <c r="H162" s="425"/>
      <c r="I162" s="426"/>
      <c r="J162" s="427" t="s">
        <v>149</v>
      </c>
      <c r="K162"/>
      <c r="L162"/>
      <c r="M162"/>
      <c r="N162"/>
    </row>
    <row r="163" spans="1:14" ht="21" customHeight="1" x14ac:dyDescent="0.25">
      <c r="A163" s="494" t="s">
        <v>150</v>
      </c>
      <c r="B163" s="495"/>
      <c r="C163" s="495"/>
      <c r="D163" s="495"/>
      <c r="E163" s="495"/>
      <c r="F163" s="496"/>
      <c r="G163" s="500" t="s">
        <v>151</v>
      </c>
      <c r="H163" s="501" t="s">
        <v>152</v>
      </c>
      <c r="I163" s="501" t="s">
        <v>153</v>
      </c>
      <c r="J163" s="501" t="s">
        <v>91</v>
      </c>
      <c r="K163"/>
      <c r="L163"/>
      <c r="M163"/>
      <c r="N163"/>
    </row>
    <row r="164" spans="1:14" ht="42.6" customHeight="1" x14ac:dyDescent="0.25">
      <c r="A164" s="497"/>
      <c r="B164" s="498"/>
      <c r="C164" s="498"/>
      <c r="D164" s="498"/>
      <c r="E164" s="498"/>
      <c r="F164" s="499"/>
      <c r="G164" s="500"/>
      <c r="H164" s="502"/>
      <c r="I164" s="502"/>
      <c r="J164" s="502"/>
      <c r="K164"/>
      <c r="L164"/>
      <c r="M164"/>
      <c r="N164"/>
    </row>
    <row r="165" spans="1:14" ht="14.45" customHeight="1" x14ac:dyDescent="0.25">
      <c r="A165" s="428" t="s">
        <v>154</v>
      </c>
      <c r="B165" s="484" t="s">
        <v>155</v>
      </c>
      <c r="C165" s="485"/>
      <c r="D165" s="485"/>
      <c r="E165" s="485"/>
      <c r="F165" s="486"/>
      <c r="G165" s="429">
        <v>870.2</v>
      </c>
      <c r="H165" s="430">
        <f>H166+H169+H172+H175</f>
        <v>1387</v>
      </c>
      <c r="I165" s="430">
        <f t="shared" ref="I165:J165" si="51">I166+I169+I172+I175</f>
        <v>1365</v>
      </c>
      <c r="J165" s="430">
        <f t="shared" si="51"/>
        <v>1564</v>
      </c>
      <c r="K165"/>
      <c r="L165"/>
      <c r="M165"/>
      <c r="N165"/>
    </row>
    <row r="166" spans="1:14" x14ac:dyDescent="0.25">
      <c r="A166" s="431" t="s">
        <v>156</v>
      </c>
      <c r="B166" s="487" t="s">
        <v>157</v>
      </c>
      <c r="C166" s="488"/>
      <c r="D166" s="488"/>
      <c r="E166" s="488"/>
      <c r="F166" s="489"/>
      <c r="G166" s="432">
        <v>209.9</v>
      </c>
      <c r="H166" s="433">
        <v>376.5</v>
      </c>
      <c r="I166" s="433">
        <v>324</v>
      </c>
      <c r="J166" s="433">
        <v>324.5</v>
      </c>
      <c r="K166"/>
      <c r="L166"/>
      <c r="M166"/>
      <c r="N166"/>
    </row>
    <row r="167" spans="1:14" x14ac:dyDescent="0.25">
      <c r="A167" s="434" t="s">
        <v>158</v>
      </c>
      <c r="B167" s="481" t="s">
        <v>159</v>
      </c>
      <c r="C167" s="482"/>
      <c r="D167" s="482"/>
      <c r="E167" s="482"/>
      <c r="F167" s="483"/>
      <c r="G167" s="432">
        <v>0</v>
      </c>
      <c r="H167" s="435"/>
      <c r="I167" s="435"/>
      <c r="J167" s="435"/>
      <c r="K167"/>
      <c r="L167"/>
      <c r="M167"/>
      <c r="N167"/>
    </row>
    <row r="168" spans="1:14" x14ac:dyDescent="0.25">
      <c r="A168" s="434" t="s">
        <v>160</v>
      </c>
      <c r="B168" s="481" t="s">
        <v>161</v>
      </c>
      <c r="C168" s="482"/>
      <c r="D168" s="482"/>
      <c r="E168" s="482"/>
      <c r="F168" s="483"/>
      <c r="G168" s="432">
        <v>0</v>
      </c>
      <c r="H168" s="433"/>
      <c r="I168" s="433"/>
      <c r="J168" s="433"/>
      <c r="K168"/>
      <c r="L168"/>
      <c r="M168"/>
      <c r="N168"/>
    </row>
    <row r="169" spans="1:14" x14ac:dyDescent="0.25">
      <c r="A169" s="434" t="s">
        <v>162</v>
      </c>
      <c r="B169" s="478" t="s">
        <v>163</v>
      </c>
      <c r="C169" s="479"/>
      <c r="D169" s="479"/>
      <c r="E169" s="479"/>
      <c r="F169" s="480"/>
      <c r="G169" s="432">
        <v>631.79999999999995</v>
      </c>
      <c r="H169" s="435">
        <v>464.5</v>
      </c>
      <c r="I169" s="435">
        <v>500</v>
      </c>
      <c r="J169" s="435">
        <v>500</v>
      </c>
      <c r="K169"/>
      <c r="L169"/>
      <c r="M169"/>
      <c r="N169"/>
    </row>
    <row r="170" spans="1:14" ht="27" customHeight="1" x14ac:dyDescent="0.25">
      <c r="A170" s="434" t="s">
        <v>164</v>
      </c>
      <c r="B170" s="478" t="s">
        <v>165</v>
      </c>
      <c r="C170" s="479"/>
      <c r="D170" s="479"/>
      <c r="E170" s="479"/>
      <c r="F170" s="480"/>
      <c r="G170" s="436">
        <v>0</v>
      </c>
      <c r="H170" s="433"/>
      <c r="I170" s="433"/>
      <c r="J170" s="433"/>
      <c r="K170"/>
      <c r="L170"/>
      <c r="M170"/>
      <c r="N170"/>
    </row>
    <row r="171" spans="1:14" x14ac:dyDescent="0.25">
      <c r="A171" s="434" t="s">
        <v>166</v>
      </c>
      <c r="B171" s="478" t="s">
        <v>167</v>
      </c>
      <c r="C171" s="479"/>
      <c r="D171" s="479"/>
      <c r="E171" s="479"/>
      <c r="F171" s="480"/>
      <c r="G171" s="436">
        <v>0</v>
      </c>
      <c r="H171" s="433"/>
      <c r="I171" s="433"/>
      <c r="J171" s="433"/>
      <c r="K171"/>
      <c r="L171"/>
      <c r="M171"/>
      <c r="N171"/>
    </row>
    <row r="172" spans="1:14" x14ac:dyDescent="0.25">
      <c r="A172" s="434" t="s">
        <v>168</v>
      </c>
      <c r="B172" s="478" t="s">
        <v>169</v>
      </c>
      <c r="C172" s="479"/>
      <c r="D172" s="479"/>
      <c r="E172" s="479"/>
      <c r="F172" s="480"/>
      <c r="G172" s="436">
        <v>0</v>
      </c>
      <c r="H172" s="433">
        <v>500</v>
      </c>
      <c r="I172" s="433">
        <v>500</v>
      </c>
      <c r="J172" s="433">
        <v>700</v>
      </c>
      <c r="K172"/>
      <c r="L172"/>
      <c r="M172"/>
      <c r="N172"/>
    </row>
    <row r="173" spans="1:14" x14ac:dyDescent="0.25">
      <c r="A173" s="434" t="s">
        <v>170</v>
      </c>
      <c r="B173" s="478" t="s">
        <v>171</v>
      </c>
      <c r="C173" s="479"/>
      <c r="D173" s="479"/>
      <c r="E173" s="479"/>
      <c r="F173" s="480"/>
      <c r="G173" s="436">
        <v>0</v>
      </c>
      <c r="H173" s="433"/>
      <c r="I173" s="433"/>
      <c r="J173" s="433"/>
      <c r="K173"/>
      <c r="L173"/>
      <c r="M173"/>
      <c r="N173"/>
    </row>
    <row r="174" spans="1:14" x14ac:dyDescent="0.25">
      <c r="A174" s="434" t="s">
        <v>172</v>
      </c>
      <c r="B174" s="481" t="s">
        <v>173</v>
      </c>
      <c r="C174" s="482"/>
      <c r="D174" s="482"/>
      <c r="E174" s="482"/>
      <c r="F174" s="483"/>
      <c r="G174" s="436">
        <v>0</v>
      </c>
      <c r="H174" s="433"/>
      <c r="I174" s="433"/>
      <c r="J174" s="433"/>
      <c r="K174"/>
      <c r="L174"/>
      <c r="M174"/>
      <c r="N174"/>
    </row>
    <row r="175" spans="1:14" x14ac:dyDescent="0.25">
      <c r="A175" s="434" t="s">
        <v>174</v>
      </c>
      <c r="B175" s="481" t="s">
        <v>175</v>
      </c>
      <c r="C175" s="482"/>
      <c r="D175" s="482"/>
      <c r="E175" s="482"/>
      <c r="F175" s="483"/>
      <c r="G175" s="436">
        <v>28.5</v>
      </c>
      <c r="H175" s="433">
        <v>46</v>
      </c>
      <c r="I175" s="433">
        <v>41</v>
      </c>
      <c r="J175" s="433">
        <v>39.5</v>
      </c>
      <c r="K175"/>
      <c r="L175"/>
      <c r="M175"/>
      <c r="N175"/>
    </row>
    <row r="176" spans="1:14" x14ac:dyDescent="0.25">
      <c r="A176" s="434" t="s">
        <v>176</v>
      </c>
      <c r="B176" s="481" t="s">
        <v>177</v>
      </c>
      <c r="C176" s="482"/>
      <c r="D176" s="482"/>
      <c r="E176" s="482"/>
      <c r="F176" s="483"/>
      <c r="G176" s="436">
        <v>0</v>
      </c>
      <c r="H176" s="433"/>
      <c r="I176" s="433"/>
      <c r="J176" s="433"/>
      <c r="K176"/>
      <c r="L176"/>
      <c r="M176"/>
      <c r="N176"/>
    </row>
    <row r="177" spans="1:19" x14ac:dyDescent="0.25">
      <c r="A177" s="428" t="s">
        <v>178</v>
      </c>
      <c r="B177" s="484" t="s">
        <v>179</v>
      </c>
      <c r="C177" s="485"/>
      <c r="D177" s="485"/>
      <c r="E177" s="485"/>
      <c r="F177" s="486"/>
      <c r="G177" s="429">
        <v>4</v>
      </c>
      <c r="H177" s="430">
        <v>3</v>
      </c>
      <c r="I177" s="430">
        <v>5</v>
      </c>
      <c r="J177" s="430">
        <v>5</v>
      </c>
      <c r="K177"/>
      <c r="L177"/>
      <c r="M177"/>
      <c r="N177"/>
    </row>
    <row r="178" spans="1:19" ht="15.75" x14ac:dyDescent="0.25">
      <c r="A178" s="437" t="s">
        <v>180</v>
      </c>
      <c r="B178" s="503" t="s">
        <v>181</v>
      </c>
      <c r="C178" s="503"/>
      <c r="D178" s="503"/>
      <c r="E178" s="503"/>
      <c r="F178" s="503"/>
      <c r="G178" s="438">
        <v>4</v>
      </c>
      <c r="H178" s="439">
        <v>3.5</v>
      </c>
      <c r="I178" s="439">
        <v>5</v>
      </c>
      <c r="J178" s="439">
        <v>5</v>
      </c>
      <c r="K178"/>
      <c r="L178"/>
      <c r="M178"/>
      <c r="N178"/>
    </row>
    <row r="179" spans="1:19" ht="15.75" x14ac:dyDescent="0.25">
      <c r="A179" s="440" t="s">
        <v>182</v>
      </c>
      <c r="B179" s="471" t="s">
        <v>183</v>
      </c>
      <c r="C179" s="472"/>
      <c r="D179" s="472"/>
      <c r="E179" s="472"/>
      <c r="F179" s="473"/>
      <c r="G179" s="438"/>
      <c r="H179" s="439"/>
      <c r="I179" s="439"/>
      <c r="J179" s="439"/>
      <c r="K179"/>
      <c r="L179"/>
      <c r="M179"/>
      <c r="N179"/>
    </row>
    <row r="180" spans="1:19" x14ac:dyDescent="0.25">
      <c r="A180" s="873" t="s">
        <v>184</v>
      </c>
      <c r="B180" s="874"/>
      <c r="C180" s="874"/>
      <c r="D180" s="874"/>
      <c r="E180" s="874"/>
      <c r="F180" s="875"/>
      <c r="G180" s="441">
        <f>G165+G177</f>
        <v>874.2</v>
      </c>
      <c r="H180" s="441">
        <f t="shared" ref="H180:J180" si="52">H165+H177</f>
        <v>1390</v>
      </c>
      <c r="I180" s="441">
        <f t="shared" si="52"/>
        <v>1370</v>
      </c>
      <c r="J180" s="441">
        <f t="shared" si="52"/>
        <v>1569</v>
      </c>
      <c r="K180"/>
      <c r="L180"/>
      <c r="M180"/>
      <c r="N180"/>
    </row>
    <row r="181" spans="1:19" s="1" customFormat="1" x14ac:dyDescent="0.25">
      <c r="A181"/>
      <c r="B181"/>
      <c r="C181"/>
      <c r="D181"/>
      <c r="E181"/>
      <c r="F181"/>
      <c r="G181"/>
      <c r="H181"/>
      <c r="I181"/>
      <c r="J181"/>
      <c r="O181"/>
      <c r="P181"/>
      <c r="Q181"/>
      <c r="R181"/>
      <c r="S181"/>
    </row>
    <row r="182" spans="1:19" x14ac:dyDescent="0.25">
      <c r="A182"/>
      <c r="B182"/>
      <c r="C182"/>
      <c r="D182" s="442"/>
      <c r="E182" s="442"/>
      <c r="F182" s="442"/>
      <c r="G182" s="442"/>
      <c r="H182" s="442"/>
      <c r="I182"/>
      <c r="J182"/>
    </row>
  </sheetData>
  <mergeCells count="351">
    <mergeCell ref="A180:F180"/>
    <mergeCell ref="H6:H8"/>
    <mergeCell ref="I6:I8"/>
    <mergeCell ref="J6:J8"/>
    <mergeCell ref="K6:N6"/>
    <mergeCell ref="K7:K8"/>
    <mergeCell ref="L7:N7"/>
    <mergeCell ref="J1:N2"/>
    <mergeCell ref="A3:N3"/>
    <mergeCell ref="A4:N4"/>
    <mergeCell ref="A6:A8"/>
    <mergeCell ref="B6:B8"/>
    <mergeCell ref="C6:C8"/>
    <mergeCell ref="D6:D8"/>
    <mergeCell ref="E6:E8"/>
    <mergeCell ref="F6:F8"/>
    <mergeCell ref="G6:G8"/>
    <mergeCell ref="A9:N9"/>
    <mergeCell ref="A10:N10"/>
    <mergeCell ref="B11:N11"/>
    <mergeCell ref="C12:N12"/>
    <mergeCell ref="A13:A14"/>
    <mergeCell ref="B13:B14"/>
    <mergeCell ref="C13:C14"/>
    <mergeCell ref="D13:D14"/>
    <mergeCell ref="E13:E14"/>
    <mergeCell ref="C21:F21"/>
    <mergeCell ref="C22:N22"/>
    <mergeCell ref="A23:A26"/>
    <mergeCell ref="B23:B26"/>
    <mergeCell ref="C23:C26"/>
    <mergeCell ref="D23:D26"/>
    <mergeCell ref="E23:E26"/>
    <mergeCell ref="D15:D17"/>
    <mergeCell ref="A18:A20"/>
    <mergeCell ref="B18:B20"/>
    <mergeCell ref="C18:C20"/>
    <mergeCell ref="D18:D20"/>
    <mergeCell ref="E18:E20"/>
    <mergeCell ref="K24:K26"/>
    <mergeCell ref="L24:L26"/>
    <mergeCell ref="M24:M26"/>
    <mergeCell ref="N24:N26"/>
    <mergeCell ref="K15:K20"/>
    <mergeCell ref="L15:L20"/>
    <mergeCell ref="M15:M20"/>
    <mergeCell ref="N15:N20"/>
    <mergeCell ref="A32:A34"/>
    <mergeCell ref="B32:B34"/>
    <mergeCell ref="C32:C34"/>
    <mergeCell ref="D32:D34"/>
    <mergeCell ref="E32:E34"/>
    <mergeCell ref="K32:K33"/>
    <mergeCell ref="L32:L33"/>
    <mergeCell ref="A27:A31"/>
    <mergeCell ref="B27:B31"/>
    <mergeCell ref="C27:C31"/>
    <mergeCell ref="D27:D31"/>
    <mergeCell ref="E27:E31"/>
    <mergeCell ref="K28:K29"/>
    <mergeCell ref="M32:M33"/>
    <mergeCell ref="N32:N33"/>
    <mergeCell ref="C35:F35"/>
    <mergeCell ref="B36:F36"/>
    <mergeCell ref="B37:N37"/>
    <mergeCell ref="C38:N38"/>
    <mergeCell ref="L28:L29"/>
    <mergeCell ref="M28:M29"/>
    <mergeCell ref="N28:N29"/>
    <mergeCell ref="C45:F45"/>
    <mergeCell ref="C46:N46"/>
    <mergeCell ref="A47:A48"/>
    <mergeCell ref="B47:B48"/>
    <mergeCell ref="C47:C48"/>
    <mergeCell ref="D47:D48"/>
    <mergeCell ref="D39:D41"/>
    <mergeCell ref="A42:A43"/>
    <mergeCell ref="B42:B43"/>
    <mergeCell ref="C42:C43"/>
    <mergeCell ref="D42:D43"/>
    <mergeCell ref="K47:K48"/>
    <mergeCell ref="L47:L48"/>
    <mergeCell ref="M47:M48"/>
    <mergeCell ref="N47:N48"/>
    <mergeCell ref="L49:L50"/>
    <mergeCell ref="M49:M50"/>
    <mergeCell ref="N49:N50"/>
    <mergeCell ref="A51:A52"/>
    <mergeCell ref="B51:B52"/>
    <mergeCell ref="C51:C52"/>
    <mergeCell ref="D51:D52"/>
    <mergeCell ref="A49:A50"/>
    <mergeCell ref="B49:B50"/>
    <mergeCell ref="C49:C50"/>
    <mergeCell ref="D49:D50"/>
    <mergeCell ref="E49:E50"/>
    <mergeCell ref="K49:K50"/>
    <mergeCell ref="L51:L52"/>
    <mergeCell ref="M51:M52"/>
    <mergeCell ref="N51:N52"/>
    <mergeCell ref="K51:K52"/>
    <mergeCell ref="D55:F55"/>
    <mergeCell ref="C56:N56"/>
    <mergeCell ref="A60:A62"/>
    <mergeCell ref="B60:B62"/>
    <mergeCell ref="C60:C62"/>
    <mergeCell ref="D60:D62"/>
    <mergeCell ref="A53:A54"/>
    <mergeCell ref="B53:B54"/>
    <mergeCell ref="C53:C54"/>
    <mergeCell ref="D53:D54"/>
    <mergeCell ref="K60:K62"/>
    <mergeCell ref="L60:L62"/>
    <mergeCell ref="M60:M62"/>
    <mergeCell ref="N60:N62"/>
    <mergeCell ref="L57:L58"/>
    <mergeCell ref="M57:M58"/>
    <mergeCell ref="N57:N58"/>
    <mergeCell ref="D57:D59"/>
    <mergeCell ref="C63:F63"/>
    <mergeCell ref="B64:F64"/>
    <mergeCell ref="B65:N65"/>
    <mergeCell ref="C66:M66"/>
    <mergeCell ref="A67:A68"/>
    <mergeCell ref="B67:B68"/>
    <mergeCell ref="C67:C68"/>
    <mergeCell ref="D67:D68"/>
    <mergeCell ref="K67:K68"/>
    <mergeCell ref="L67:L68"/>
    <mergeCell ref="M67:M68"/>
    <mergeCell ref="N67:N68"/>
    <mergeCell ref="G69:G70"/>
    <mergeCell ref="H69:H70"/>
    <mergeCell ref="I69:I70"/>
    <mergeCell ref="J69:J70"/>
    <mergeCell ref="C72:F72"/>
    <mergeCell ref="A69:A71"/>
    <mergeCell ref="B69:B71"/>
    <mergeCell ref="C69:C71"/>
    <mergeCell ref="D69:D71"/>
    <mergeCell ref="E69:E71"/>
    <mergeCell ref="F69:F70"/>
    <mergeCell ref="A77:A78"/>
    <mergeCell ref="B77:B78"/>
    <mergeCell ref="C77:C78"/>
    <mergeCell ref="D77:D78"/>
    <mergeCell ref="K77:K78"/>
    <mergeCell ref="C73:M73"/>
    <mergeCell ref="A74:A76"/>
    <mergeCell ref="B74:B76"/>
    <mergeCell ref="C74:C76"/>
    <mergeCell ref="D74:D76"/>
    <mergeCell ref="F74:F75"/>
    <mergeCell ref="G74:G75"/>
    <mergeCell ref="H74:H75"/>
    <mergeCell ref="I74:I75"/>
    <mergeCell ref="L75:L76"/>
    <mergeCell ref="M75:M76"/>
    <mergeCell ref="D81:E81"/>
    <mergeCell ref="D82:N82"/>
    <mergeCell ref="D83:D86"/>
    <mergeCell ref="F83:F85"/>
    <mergeCell ref="G83:G85"/>
    <mergeCell ref="H83:H85"/>
    <mergeCell ref="I83:I85"/>
    <mergeCell ref="J83:J85"/>
    <mergeCell ref="J74:J75"/>
    <mergeCell ref="K75:K76"/>
    <mergeCell ref="D87:D89"/>
    <mergeCell ref="A90:A91"/>
    <mergeCell ref="B90:B91"/>
    <mergeCell ref="C90:C91"/>
    <mergeCell ref="D90:D91"/>
    <mergeCell ref="E90:E91"/>
    <mergeCell ref="K90:K91"/>
    <mergeCell ref="C92:F92"/>
    <mergeCell ref="B93:F93"/>
    <mergeCell ref="E87:E89"/>
    <mergeCell ref="K87:K89"/>
    <mergeCell ref="B94:N94"/>
    <mergeCell ref="C95:M95"/>
    <mergeCell ref="A96:A99"/>
    <mergeCell ref="B96:B99"/>
    <mergeCell ref="C96:C99"/>
    <mergeCell ref="D96:D99"/>
    <mergeCell ref="A101:A102"/>
    <mergeCell ref="B101:B102"/>
    <mergeCell ref="C101:C102"/>
    <mergeCell ref="D100:D102"/>
    <mergeCell ref="K96:K99"/>
    <mergeCell ref="K100:K102"/>
    <mergeCell ref="D103:D105"/>
    <mergeCell ref="K103:K105"/>
    <mergeCell ref="L103:L105"/>
    <mergeCell ref="L100:L102"/>
    <mergeCell ref="M100:M102"/>
    <mergeCell ref="N100:N102"/>
    <mergeCell ref="L96:L99"/>
    <mergeCell ref="M96:M99"/>
    <mergeCell ref="N96:N99"/>
    <mergeCell ref="K108:K110"/>
    <mergeCell ref="L108:L110"/>
    <mergeCell ref="M108:M110"/>
    <mergeCell ref="N108:N110"/>
    <mergeCell ref="C106:F106"/>
    <mergeCell ref="C107:M107"/>
    <mergeCell ref="A108:A110"/>
    <mergeCell ref="B108:B110"/>
    <mergeCell ref="C108:C110"/>
    <mergeCell ref="D108:D110"/>
    <mergeCell ref="E108:E110"/>
    <mergeCell ref="N120:N122"/>
    <mergeCell ref="L111:L114"/>
    <mergeCell ref="M111:M114"/>
    <mergeCell ref="N111:N114"/>
    <mergeCell ref="A120:A122"/>
    <mergeCell ref="B120:B122"/>
    <mergeCell ref="C120:C122"/>
    <mergeCell ref="D120:D122"/>
    <mergeCell ref="C115:F115"/>
    <mergeCell ref="C116:M116"/>
    <mergeCell ref="A117:A119"/>
    <mergeCell ref="B117:B119"/>
    <mergeCell ref="C117:C119"/>
    <mergeCell ref="D117:D119"/>
    <mergeCell ref="M117:M119"/>
    <mergeCell ref="N117:N119"/>
    <mergeCell ref="A111:A114"/>
    <mergeCell ref="B111:B114"/>
    <mergeCell ref="C111:C114"/>
    <mergeCell ref="D111:D114"/>
    <mergeCell ref="K111:K114"/>
    <mergeCell ref="A126:A128"/>
    <mergeCell ref="B126:B128"/>
    <mergeCell ref="C126:C128"/>
    <mergeCell ref="D126:D128"/>
    <mergeCell ref="K126:K128"/>
    <mergeCell ref="L126:L128"/>
    <mergeCell ref="M126:M128"/>
    <mergeCell ref="A123:A125"/>
    <mergeCell ref="B123:B125"/>
    <mergeCell ref="C123:C125"/>
    <mergeCell ref="D123:D125"/>
    <mergeCell ref="E123:E131"/>
    <mergeCell ref="K123:K125"/>
    <mergeCell ref="A129:A131"/>
    <mergeCell ref="B129:B131"/>
    <mergeCell ref="C129:C131"/>
    <mergeCell ref="D129:D131"/>
    <mergeCell ref="L123:L125"/>
    <mergeCell ref="M123:M125"/>
    <mergeCell ref="C132:F132"/>
    <mergeCell ref="D134:D136"/>
    <mergeCell ref="A137:A139"/>
    <mergeCell ref="B137:B139"/>
    <mergeCell ref="C137:C139"/>
    <mergeCell ref="D137:D139"/>
    <mergeCell ref="K129:K131"/>
    <mergeCell ref="L129:L131"/>
    <mergeCell ref="M129:M131"/>
    <mergeCell ref="D146:F146"/>
    <mergeCell ref="B147:F147"/>
    <mergeCell ref="K147:N147"/>
    <mergeCell ref="A148:F148"/>
    <mergeCell ref="A149:F149"/>
    <mergeCell ref="C145:F145"/>
    <mergeCell ref="A140:A141"/>
    <mergeCell ref="B140:B141"/>
    <mergeCell ref="C140:C141"/>
    <mergeCell ref="D140:D141"/>
    <mergeCell ref="A142:A144"/>
    <mergeCell ref="B142:B144"/>
    <mergeCell ref="C142:C144"/>
    <mergeCell ref="D142:D144"/>
    <mergeCell ref="E155:J156"/>
    <mergeCell ref="J157:N157"/>
    <mergeCell ref="J158:N159"/>
    <mergeCell ref="A150:F150"/>
    <mergeCell ref="K150:N150"/>
    <mergeCell ref="A151:F151"/>
    <mergeCell ref="K151:N151"/>
    <mergeCell ref="A152:F152"/>
    <mergeCell ref="K152:N152"/>
    <mergeCell ref="D153:F153"/>
    <mergeCell ref="A160:I160"/>
    <mergeCell ref="A161:I161"/>
    <mergeCell ref="A163:F164"/>
    <mergeCell ref="G163:G164"/>
    <mergeCell ref="H163:H164"/>
    <mergeCell ref="I163:I164"/>
    <mergeCell ref="J163:J164"/>
    <mergeCell ref="B165:F165"/>
    <mergeCell ref="B178:F178"/>
    <mergeCell ref="B179:F179"/>
    <mergeCell ref="O2:S2"/>
    <mergeCell ref="O1:S1"/>
    <mergeCell ref="D2:I2"/>
    <mergeCell ref="B172:F172"/>
    <mergeCell ref="B173:F173"/>
    <mergeCell ref="B174:F174"/>
    <mergeCell ref="B175:F175"/>
    <mergeCell ref="B176:F176"/>
    <mergeCell ref="B177:F177"/>
    <mergeCell ref="B166:F166"/>
    <mergeCell ref="B167:F167"/>
    <mergeCell ref="B168:F168"/>
    <mergeCell ref="B169:F169"/>
    <mergeCell ref="B170:F170"/>
    <mergeCell ref="B171:F171"/>
    <mergeCell ref="K142:K143"/>
    <mergeCell ref="L142:L143"/>
    <mergeCell ref="M142:M143"/>
    <mergeCell ref="N142:N143"/>
    <mergeCell ref="L134:L136"/>
    <mergeCell ref="M134:M136"/>
    <mergeCell ref="N134:N136"/>
    <mergeCell ref="L117:L119"/>
    <mergeCell ref="N129:N131"/>
    <mergeCell ref="K134:K136"/>
    <mergeCell ref="K138:K139"/>
    <mergeCell ref="L138:L139"/>
    <mergeCell ref="M138:M139"/>
    <mergeCell ref="N138:N139"/>
    <mergeCell ref="K140:K141"/>
    <mergeCell ref="L140:L141"/>
    <mergeCell ref="N140:N141"/>
    <mergeCell ref="M140:M141"/>
    <mergeCell ref="N123:N125"/>
    <mergeCell ref="N126:N128"/>
    <mergeCell ref="K69:K71"/>
    <mergeCell ref="L87:L89"/>
    <mergeCell ref="M87:M89"/>
    <mergeCell ref="N87:N89"/>
    <mergeCell ref="L90:L91"/>
    <mergeCell ref="M90:M91"/>
    <mergeCell ref="N90:N91"/>
    <mergeCell ref="K83:K86"/>
    <mergeCell ref="L83:L86"/>
    <mergeCell ref="M83:M86"/>
    <mergeCell ref="N83:N86"/>
    <mergeCell ref="N75:N76"/>
    <mergeCell ref="L77:L78"/>
    <mergeCell ref="M77:M78"/>
    <mergeCell ref="N77:N78"/>
    <mergeCell ref="L69:L71"/>
    <mergeCell ref="M69:M71"/>
    <mergeCell ref="N69:N71"/>
    <mergeCell ref="K117:K119"/>
    <mergeCell ref="K120:K122"/>
    <mergeCell ref="L120:L122"/>
    <mergeCell ref="M120:M122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Direktorius</dc:creator>
  <cp:lastModifiedBy>Andrius</cp:lastModifiedBy>
  <dcterms:created xsi:type="dcterms:W3CDTF">2018-11-26T11:43:13Z</dcterms:created>
  <dcterms:modified xsi:type="dcterms:W3CDTF">2018-12-03T16:41:19Z</dcterms:modified>
</cp:coreProperties>
</file>